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11400" windowHeight="5715" tabRatio="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AG69" i="1" l="1"/>
  <c r="AJ40" i="1"/>
  <c r="AG50" i="1" l="1"/>
  <c r="AO25" i="1"/>
  <c r="AL57" i="1"/>
  <c r="AJ57" i="1"/>
  <c r="AG57" i="1"/>
  <c r="O40" i="1" l="1"/>
  <c r="AO46" i="1" l="1"/>
  <c r="AL46" i="1"/>
  <c r="AJ46" i="1"/>
  <c r="AD46" i="1" l="1"/>
  <c r="AD57" i="1" l="1"/>
  <c r="AL81" i="1" l="1"/>
  <c r="AJ81" i="1"/>
  <c r="AG81" i="1"/>
  <c r="AJ70" i="1" l="1"/>
  <c r="AG70" i="1"/>
  <c r="AD70" i="1"/>
  <c r="AG38" i="1"/>
  <c r="AJ38" i="1" s="1"/>
  <c r="AL38" i="1" s="1"/>
  <c r="AG37" i="1"/>
  <c r="AJ37" i="1" s="1"/>
  <c r="AL37" i="1" s="1"/>
  <c r="AG36" i="1"/>
  <c r="AJ36" i="1" s="1"/>
  <c r="AL36" i="1" s="1"/>
  <c r="AG35" i="1"/>
  <c r="AJ35" i="1" s="1"/>
  <c r="AL35" i="1" s="1"/>
  <c r="AG29" i="1"/>
  <c r="AJ29" i="1" s="1"/>
  <c r="AL29" i="1" s="1"/>
  <c r="AG28" i="1"/>
  <c r="AJ28" i="1" s="1"/>
  <c r="AL28" i="1" s="1"/>
  <c r="AG27" i="1"/>
  <c r="AJ27" i="1" s="1"/>
  <c r="AL27" i="1" s="1"/>
  <c r="AG26" i="1"/>
  <c r="AJ26" i="1" l="1"/>
  <c r="AD81" i="1"/>
  <c r="AL26" i="1" l="1"/>
  <c r="AG40" i="1"/>
  <c r="AD40" i="1"/>
  <c r="AD25" i="1" l="1"/>
  <c r="AO50" i="1" l="1"/>
  <c r="AD50" i="1" l="1"/>
  <c r="AO57" i="1" l="1"/>
  <c r="Y60" i="1"/>
  <c r="O63" i="1"/>
  <c r="O64" i="1" s="1"/>
  <c r="O65" i="1" s="1"/>
  <c r="O66" i="1" s="1"/>
  <c r="Y63" i="1"/>
  <c r="Y64" i="1" s="1"/>
  <c r="Y67" i="1"/>
  <c r="Y68" i="1" s="1"/>
  <c r="AL70" i="1"/>
  <c r="AD75" i="1"/>
  <c r="Y77" i="1"/>
  <c r="AG75" i="1"/>
  <c r="Y83" i="1"/>
  <c r="Y84" i="1" s="1"/>
  <c r="O67" i="1" l="1"/>
  <c r="O68" i="1" s="1"/>
  <c r="O69" i="1"/>
  <c r="O70" i="1" s="1"/>
  <c r="O71" i="1" s="1"/>
  <c r="O72" i="1" s="1"/>
  <c r="O73" i="1" s="1"/>
  <c r="O74" i="1" s="1"/>
  <c r="AO81" i="1"/>
  <c r="AL75" i="1"/>
  <c r="AO75" i="1"/>
  <c r="AJ75" i="1"/>
  <c r="O75" i="1" l="1"/>
  <c r="O76" i="1" s="1"/>
  <c r="O77" i="1" s="1"/>
  <c r="O78" i="1"/>
  <c r="O79" i="1" s="1"/>
  <c r="O80" i="1" s="1"/>
  <c r="O81" i="1"/>
  <c r="O82" i="1" s="1"/>
  <c r="O83" i="1" s="1"/>
  <c r="AO70" i="1" l="1"/>
  <c r="O84" i="1"/>
  <c r="O86" i="1"/>
  <c r="AD34" i="1" l="1"/>
  <c r="AD87" i="1" s="1"/>
  <c r="AG39" i="1"/>
  <c r="AL39" i="1" s="1"/>
  <c r="AG30" i="1"/>
  <c r="AO30" i="1" l="1"/>
  <c r="AG25" i="1"/>
  <c r="AO39" i="1"/>
  <c r="AO34" i="1" s="1"/>
  <c r="AO87" i="1" s="1"/>
  <c r="AJ39" i="1"/>
  <c r="AJ30" i="1"/>
  <c r="AJ25" i="1" s="1"/>
  <c r="AL30" i="1"/>
  <c r="AL25" i="1" s="1"/>
  <c r="Y42" i="1"/>
  <c r="Y48" i="1" l="1"/>
  <c r="Y43" i="1"/>
  <c r="O26" i="1"/>
  <c r="O32" i="1" s="1"/>
  <c r="O33" i="1" s="1"/>
  <c r="O34" i="1" s="1"/>
  <c r="O35" i="1" s="1"/>
  <c r="AG46" i="1"/>
  <c r="O41" i="1" l="1"/>
  <c r="O42" i="1" s="1"/>
  <c r="AG34" i="1"/>
  <c r="Y53" i="1"/>
  <c r="Y56" i="1" s="1"/>
  <c r="AJ34" i="1"/>
  <c r="AL34" i="1"/>
  <c r="O44" i="1" l="1"/>
  <c r="O45" i="1" s="1"/>
  <c r="O46" i="1" s="1"/>
  <c r="O47" i="1" s="1"/>
  <c r="O48" i="1" s="1"/>
  <c r="O43" i="1"/>
  <c r="AG87" i="1"/>
  <c r="O54" i="1"/>
  <c r="AL50" i="1"/>
  <c r="AL87" i="1" s="1"/>
  <c r="AJ50" i="1"/>
  <c r="AJ87" i="1" s="1"/>
  <c r="O49" i="1" l="1"/>
  <c r="O50" i="1" s="1"/>
  <c r="O51" i="1" s="1"/>
  <c r="O53" i="1" s="1"/>
  <c r="O56" i="1" s="1"/>
  <c r="O57" i="1" s="1"/>
  <c r="O58" i="1" s="1"/>
  <c r="O59" i="1" s="1"/>
  <c r="O60" i="1" s="1"/>
</calcChain>
</file>

<file path=xl/sharedStrings.xml><?xml version="1.0" encoding="utf-8"?>
<sst xmlns="http://schemas.openxmlformats.org/spreadsheetml/2006/main" count="144" uniqueCount="103">
  <si>
    <t>СОГЛАСОВАНО</t>
  </si>
  <si>
    <t>УТВЕРЖДАЮ</t>
  </si>
  <si>
    <t>МР "С.Стальский район"</t>
  </si>
  <si>
    <t>(Наименование должности лица,  утверждающего документ)</t>
  </si>
  <si>
    <t>(подпись)                           (расшифровка подписи)</t>
  </si>
  <si>
    <t>(подпись)                               (расшифровка подписи)</t>
  </si>
  <si>
    <t>КОДЫ</t>
  </si>
  <si>
    <t>от</t>
  </si>
  <si>
    <t>форма по ОКУД</t>
  </si>
  <si>
    <t>Получатель бюджетных средств</t>
  </si>
  <si>
    <t>Дата</t>
  </si>
  <si>
    <t>по Перечню (Реестру)</t>
  </si>
  <si>
    <t>Распорядитель бюджетных средств</t>
  </si>
  <si>
    <t>Главный распорядитель бюд. средств</t>
  </si>
  <si>
    <t>по БК</t>
  </si>
  <si>
    <t>Наименование бюджета</t>
  </si>
  <si>
    <t>по ОКТМО</t>
  </si>
  <si>
    <t>по ОКЕИ</t>
  </si>
  <si>
    <t>№</t>
  </si>
  <si>
    <t>Наименование показателя</t>
  </si>
  <si>
    <t>Код по бюджетной классификации Российской Федерации</t>
  </si>
  <si>
    <t>Сумма на год</t>
  </si>
  <si>
    <t>в том числе</t>
  </si>
  <si>
    <t>ГРБС</t>
  </si>
  <si>
    <t>РЗ</t>
  </si>
  <si>
    <t>ПР</t>
  </si>
  <si>
    <t>ЦСР</t>
  </si>
  <si>
    <t>ВР</t>
  </si>
  <si>
    <t>Фонд оплаты труда</t>
  </si>
  <si>
    <t>- Заработная плата работников</t>
  </si>
  <si>
    <t>Прочие выплаты</t>
  </si>
  <si>
    <t>Начисления на оплату труда</t>
  </si>
  <si>
    <t>Услуги связи</t>
  </si>
  <si>
    <t>Транспортные услуги</t>
  </si>
  <si>
    <t>Коммунальные услуги</t>
  </si>
  <si>
    <t>- Оплата потребления газа</t>
  </si>
  <si>
    <t>- Оплата потребления электроэнергии</t>
  </si>
  <si>
    <t>Работы услуги по содержанию имущества</t>
  </si>
  <si>
    <t>Прочие работы услуги</t>
  </si>
  <si>
    <t>Услуги по отправке отчетности по телекаммуникационным каналам связи</t>
  </si>
  <si>
    <t>Прочие расходы</t>
  </si>
  <si>
    <t>Увеличение стоимости основных средств</t>
  </si>
  <si>
    <t>Увеличение стоимости материальных запасов</t>
  </si>
  <si>
    <t>- Прочие расходные материалы</t>
  </si>
  <si>
    <t>Итого расходов:</t>
  </si>
  <si>
    <t xml:space="preserve"> Командировочные расходы (в части суточных)</t>
  </si>
  <si>
    <t>Транспортные расходы (компенсация)</t>
  </si>
  <si>
    <t>Услуги по сопровождению программного обеспечения</t>
  </si>
  <si>
    <t xml:space="preserve">            по ОКВ</t>
  </si>
  <si>
    <t xml:space="preserve">Начальник управления финансов и экономики </t>
  </si>
  <si>
    <t>Единица измерения: тыс.руб.</t>
  </si>
  <si>
    <t>Строительство и содержание автомоб.дорог</t>
  </si>
  <si>
    <t>Реконструкция воздушных линий электропередач</t>
  </si>
  <si>
    <t>Услуги по предоставлению Интернета</t>
  </si>
  <si>
    <t>Вывоз и утилизация ТБО</t>
  </si>
  <si>
    <t>Субсидия КДЦ</t>
  </si>
  <si>
    <t>8830020000</t>
  </si>
  <si>
    <t>9880021000</t>
  </si>
  <si>
    <t>9990001000</t>
  </si>
  <si>
    <t>9990005000</t>
  </si>
  <si>
    <t>9990003000</t>
  </si>
  <si>
    <t>Разработка и создание сайта</t>
  </si>
  <si>
    <t>Прочие расходные материалы</t>
  </si>
  <si>
    <t xml:space="preserve"> Прочие расходные материалы</t>
  </si>
  <si>
    <t>Главный бухгалтер</t>
  </si>
  <si>
    <t>Тех.обслуживание газового оборудования</t>
  </si>
  <si>
    <t>Услуги по размещению материалов в газете</t>
  </si>
  <si>
    <t>Приобретение уличных светильников</t>
  </si>
  <si>
    <t>1530020760</t>
  </si>
  <si>
    <t>Услуги по осуществлению технадзора</t>
  </si>
  <si>
    <t>Глава администрации</t>
  </si>
  <si>
    <t>сельского поселения "село Куркент"</t>
  </si>
  <si>
    <t xml:space="preserve">                                                            Гаджалиев Р.Р.</t>
  </si>
  <si>
    <t>Администрация СП "село Куркент" Сулейман-Стальского муниципального района РД</t>
  </si>
  <si>
    <t>Муниципальное образование "село Куркент" Сулейман-Стальского района</t>
  </si>
  <si>
    <t>Бюджет Муниципального образование "село Куркент" Сулейман-Стальского района Республики Дагестан</t>
  </si>
  <si>
    <t>Ремонт водопроводной системы</t>
  </si>
  <si>
    <t>Прочие услуги</t>
  </si>
  <si>
    <t>Покупка офисной мебели и компьютеров</t>
  </si>
  <si>
    <t xml:space="preserve">                                                            Ярахмедов Б.М.</t>
  </si>
  <si>
    <t xml:space="preserve">    Рагимова М.З.</t>
  </si>
  <si>
    <t>Прочие налоги и сборы</t>
  </si>
  <si>
    <t>Налог на имущество и землю</t>
  </si>
  <si>
    <t>Оплата по договорам ГПХ</t>
  </si>
  <si>
    <t>9990002000</t>
  </si>
  <si>
    <t>Прочие услуги на содержание имущества</t>
  </si>
  <si>
    <t>9990000590</t>
  </si>
  <si>
    <t xml:space="preserve">БЮДЖЕТНАЯ СМЕТА НА 2024 ГОД </t>
  </si>
  <si>
    <t>Вывоз ТКО</t>
  </si>
  <si>
    <t>Резервный фонд</t>
  </si>
  <si>
    <t>9990020680</t>
  </si>
  <si>
    <t>2640260030</t>
  </si>
  <si>
    <t>2640151180</t>
  </si>
  <si>
    <t>Прочие расходные материалы (дружинники)</t>
  </si>
  <si>
    <t>0620180410</t>
  </si>
  <si>
    <t>"__________________________   2024 г.</t>
  </si>
  <si>
    <t>Акарицидная обработка территорий</t>
  </si>
  <si>
    <t>Услуги по размещению материалов на ФГИС ТП</t>
  </si>
  <si>
    <t>Капитальный ремонт автомобильных дорог</t>
  </si>
  <si>
    <t>1520120763</t>
  </si>
  <si>
    <t>03 декабря 2024 г.</t>
  </si>
  <si>
    <t>03.12.2024г</t>
  </si>
  <si>
    <t>03.12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</si>
</sst>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&quot; квартал&quot;"/>
    <numFmt numFmtId="166" formatCode="000"/>
    <numFmt numFmtId="167" formatCode="00"/>
  </numFmts>
  <fonts count="15" x14ac:knownFonts="1">
    <font>
      <sz val="8"/>
      <name val="Arial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 indent="10"/>
    </xf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1" fontId="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/>
    <xf numFmtId="0" fontId="12" fillId="0" borderId="0" xfId="0" applyFont="1" applyAlignment="1">
      <alignment horizontal="left"/>
    </xf>
    <xf numFmtId="3" fontId="6" fillId="0" borderId="0" xfId="0" applyNumberFormat="1" applyFont="1" applyAlignment="1">
      <alignment horizontal="left" vertical="center"/>
    </xf>
    <xf numFmtId="1" fontId="6" fillId="0" borderId="1" xfId="0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1" fontId="6" fillId="0" borderId="1" xfId="0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" fontId="6" fillId="0" borderId="1" xfId="0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/>
    </xf>
    <xf numFmtId="1" fontId="6" fillId="0" borderId="5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167" fontId="9" fillId="0" borderId="5" xfId="0" applyNumberFormat="1" applyFont="1" applyBorder="1" applyAlignment="1">
      <alignment horizontal="center" vertical="center" wrapText="1"/>
    </xf>
    <xf numFmtId="167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left" vertical="center" indent="10"/>
    </xf>
    <xf numFmtId="14" fontId="6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indent="2"/>
    </xf>
    <xf numFmtId="164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top" indent="1"/>
    </xf>
    <xf numFmtId="0" fontId="12" fillId="0" borderId="0" xfId="0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13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AR96"/>
  <sheetViews>
    <sheetView tabSelected="1" zoomScale="93" zoomScaleNormal="93" workbookViewId="0">
      <selection activeCell="AM93" sqref="AM93"/>
    </sheetView>
  </sheetViews>
  <sheetFormatPr defaultColWidth="16.83203125" defaultRowHeight="11.45" customHeight="1" x14ac:dyDescent="0.2"/>
  <cols>
    <col min="1" max="1" width="1.83203125" style="1" customWidth="1"/>
    <col min="2" max="2" width="4.83203125" style="1" customWidth="1"/>
    <col min="3" max="3" width="14.1640625" style="1" customWidth="1"/>
    <col min="4" max="4" width="2" style="1" customWidth="1"/>
    <col min="5" max="5" width="7.6640625" style="1" customWidth="1"/>
    <col min="6" max="6" width="1.33203125" style="1" customWidth="1"/>
    <col min="7" max="7" width="8.1640625" style="1" customWidth="1"/>
    <col min="8" max="8" width="5.5" style="1" customWidth="1"/>
    <col min="9" max="9" width="5.33203125" style="1" customWidth="1"/>
    <col min="10" max="10" width="3.6640625" style="1" customWidth="1"/>
    <col min="11" max="11" width="2" style="1" customWidth="1"/>
    <col min="12" max="12" width="3.6640625" style="1" customWidth="1"/>
    <col min="13" max="14" width="2.33203125" style="1" customWidth="1"/>
    <col min="15" max="15" width="5.5" style="1" customWidth="1"/>
    <col min="16" max="16" width="2.1640625" style="1" customWidth="1"/>
    <col min="17" max="17" width="3.83203125" style="1" customWidth="1"/>
    <col min="18" max="18" width="4.5" style="1" customWidth="1"/>
    <col min="19" max="19" width="2.6640625" style="1" customWidth="1"/>
    <col min="20" max="20" width="7.83203125" style="1" customWidth="1"/>
    <col min="21" max="22" width="3.1640625" style="1" customWidth="1"/>
    <col min="23" max="23" width="7.33203125" style="1" customWidth="1"/>
    <col min="24" max="24" width="2.5" style="1" customWidth="1"/>
    <col min="25" max="25" width="5.1640625" style="1" customWidth="1"/>
    <col min="26" max="27" width="3.83203125" style="1" customWidth="1"/>
    <col min="28" max="28" width="5" style="1" customWidth="1"/>
    <col min="29" max="29" width="2.83203125" style="1" customWidth="1"/>
    <col min="30" max="31" width="5.6640625" style="1" customWidth="1"/>
    <col min="32" max="32" width="3.5" style="1" customWidth="1"/>
    <col min="33" max="33" width="4.6640625" style="1" customWidth="1"/>
    <col min="34" max="35" width="3.33203125" style="1" customWidth="1"/>
    <col min="36" max="36" width="10.1640625" style="1" customWidth="1"/>
    <col min="37" max="37" width="2.83203125" style="1" customWidth="1"/>
    <col min="38" max="38" width="3.5" style="1" customWidth="1"/>
    <col min="39" max="39" width="6.5" style="1" customWidth="1"/>
    <col min="40" max="40" width="3.83203125" style="1" customWidth="1"/>
    <col min="41" max="41" width="3.6640625" style="1" customWidth="1"/>
    <col min="42" max="42" width="10.5" style="1" customWidth="1"/>
    <col min="43" max="43" width="9" style="1" customWidth="1"/>
  </cols>
  <sheetData>
    <row r="2" spans="2:42" s="2" customFormat="1" ht="15" customHeight="1" x14ac:dyDescent="0.25">
      <c r="B2" s="143" t="s">
        <v>0</v>
      </c>
      <c r="C2" s="143"/>
      <c r="D2" s="143"/>
      <c r="E2" s="143"/>
      <c r="F2" s="143"/>
      <c r="G2" s="143"/>
      <c r="H2" s="143"/>
      <c r="AD2" s="143" t="s">
        <v>1</v>
      </c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</row>
    <row r="3" spans="2:42" s="2" customFormat="1" ht="12" customHeight="1" x14ac:dyDescent="0.2"/>
    <row r="4" spans="2:42" s="2" customFormat="1" ht="12" customHeight="1" x14ac:dyDescent="0.2">
      <c r="B4" s="144" t="s">
        <v>49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AD4" s="144" t="s">
        <v>70</v>
      </c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</row>
    <row r="5" spans="2:42" s="2" customFormat="1" ht="12.95" customHeight="1" x14ac:dyDescent="0.2">
      <c r="B5" s="144" t="s">
        <v>2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AD5" s="144" t="s">
        <v>71</v>
      </c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</row>
    <row r="6" spans="2:42" s="2" customFormat="1" ht="9.9499999999999993" customHeight="1" x14ac:dyDescent="0.2">
      <c r="B6" s="145" t="s">
        <v>3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AD6" s="146" t="s">
        <v>3</v>
      </c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</row>
    <row r="7" spans="2:42" s="2" customFormat="1" ht="12.95" customHeight="1" x14ac:dyDescent="0.2">
      <c r="B7" s="148" t="s">
        <v>79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AD7" s="148" t="s">
        <v>72</v>
      </c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</row>
    <row r="8" spans="2:42" s="2" customFormat="1" ht="6.95" customHeight="1" x14ac:dyDescent="0.2">
      <c r="B8" s="125" t="s">
        <v>4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AD8" s="139" t="s">
        <v>5</v>
      </c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</row>
    <row r="9" spans="2:42" s="2" customFormat="1" ht="11.1" customHeight="1" x14ac:dyDescent="0.2">
      <c r="B9" s="125" t="s">
        <v>95</v>
      </c>
      <c r="C9" s="125"/>
      <c r="D9" s="125"/>
      <c r="E9" s="125"/>
      <c r="F9" s="125"/>
      <c r="G9" s="125"/>
      <c r="H9" s="125"/>
      <c r="AD9" s="125" t="s">
        <v>102</v>
      </c>
      <c r="AE9" s="125"/>
      <c r="AF9" s="125"/>
      <c r="AG9" s="125"/>
      <c r="AH9" s="125"/>
      <c r="AI9" s="125"/>
      <c r="AJ9" s="125"/>
      <c r="AK9" s="125"/>
      <c r="AL9" s="125"/>
      <c r="AM9" s="125"/>
      <c r="AN9" s="125"/>
    </row>
    <row r="10" spans="2:42" s="2" customFormat="1" ht="11.1" customHeight="1" x14ac:dyDescent="0.2"/>
    <row r="11" spans="2:42" s="2" customFormat="1" ht="15" customHeight="1" x14ac:dyDescent="0.2"/>
    <row r="12" spans="2:42" s="2" customFormat="1" ht="22.5" customHeight="1" x14ac:dyDescent="0.3">
      <c r="I12" s="140" t="s">
        <v>87</v>
      </c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L12" s="130" t="s">
        <v>6</v>
      </c>
      <c r="AM12" s="130"/>
      <c r="AN12" s="130"/>
      <c r="AO12" s="130"/>
      <c r="AP12" s="130"/>
    </row>
    <row r="13" spans="2:42" s="2" customFormat="1" ht="12.95" customHeight="1" x14ac:dyDescent="0.2">
      <c r="O13" s="3"/>
      <c r="P13" s="3"/>
      <c r="Q13" s="3" t="s">
        <v>7</v>
      </c>
      <c r="R13" s="141" t="s">
        <v>100</v>
      </c>
      <c r="S13" s="141"/>
      <c r="T13" s="141"/>
      <c r="U13" s="141"/>
      <c r="V13" s="141"/>
      <c r="W13" s="141"/>
      <c r="X13" s="141"/>
      <c r="Y13" s="141"/>
      <c r="Z13" s="141"/>
      <c r="AG13" s="138" t="s">
        <v>8</v>
      </c>
      <c r="AH13" s="138"/>
      <c r="AI13" s="138"/>
      <c r="AJ13" s="138"/>
      <c r="AK13" s="138"/>
      <c r="AL13" s="142">
        <v>501012</v>
      </c>
      <c r="AM13" s="142"/>
      <c r="AN13" s="142"/>
      <c r="AO13" s="142"/>
      <c r="AP13" s="142"/>
    </row>
    <row r="14" spans="2:42" s="2" customFormat="1" ht="11.1" customHeight="1" x14ac:dyDescent="0.2">
      <c r="B14" s="5"/>
      <c r="AG14" s="134" t="s">
        <v>10</v>
      </c>
      <c r="AH14" s="134"/>
      <c r="AI14" s="134"/>
      <c r="AJ14" s="134"/>
      <c r="AK14" s="134"/>
      <c r="AL14" s="135" t="s">
        <v>101</v>
      </c>
      <c r="AM14" s="136"/>
      <c r="AN14" s="136"/>
      <c r="AO14" s="136"/>
      <c r="AP14" s="137"/>
    </row>
    <row r="15" spans="2:42" s="2" customFormat="1" ht="11.1" customHeight="1" x14ac:dyDescent="0.2">
      <c r="B15" s="23" t="s">
        <v>9</v>
      </c>
      <c r="I15" s="126" t="s">
        <v>73</v>
      </c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38" t="s">
        <v>11</v>
      </c>
      <c r="AH15" s="138"/>
      <c r="AI15" s="138"/>
      <c r="AJ15" s="138"/>
      <c r="AK15" s="138"/>
      <c r="AL15" s="128"/>
      <c r="AM15" s="128"/>
      <c r="AN15" s="128"/>
      <c r="AO15" s="128"/>
      <c r="AP15" s="128"/>
    </row>
    <row r="16" spans="2:42" s="2" customFormat="1" ht="11.1" customHeight="1" x14ac:dyDescent="0.2">
      <c r="B16" s="125" t="s">
        <v>12</v>
      </c>
      <c r="C16" s="125"/>
      <c r="D16" s="125"/>
      <c r="E16" s="125"/>
      <c r="F16" s="125"/>
      <c r="G16" s="125"/>
      <c r="H16" s="125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38" t="s">
        <v>11</v>
      </c>
      <c r="AH16" s="138"/>
      <c r="AI16" s="138"/>
      <c r="AJ16" s="138"/>
      <c r="AK16" s="138"/>
      <c r="AL16" s="128"/>
      <c r="AM16" s="128"/>
      <c r="AN16" s="128"/>
      <c r="AO16" s="128"/>
      <c r="AP16" s="128"/>
    </row>
    <row r="17" spans="2:43" s="2" customFormat="1" ht="12.95" customHeight="1" x14ac:dyDescent="0.2">
      <c r="B17" s="125" t="s">
        <v>13</v>
      </c>
      <c r="C17" s="125"/>
      <c r="D17" s="125"/>
      <c r="E17" s="125"/>
      <c r="F17" s="125"/>
      <c r="G17" s="125"/>
      <c r="H17" s="125"/>
      <c r="I17" s="126" t="s">
        <v>74</v>
      </c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J17" s="4"/>
      <c r="AK17" s="4" t="s">
        <v>14</v>
      </c>
      <c r="AL17" s="128"/>
      <c r="AM17" s="128"/>
      <c r="AN17" s="128"/>
      <c r="AO17" s="128"/>
      <c r="AP17" s="128"/>
    </row>
    <row r="18" spans="2:43" s="2" customFormat="1" ht="10.5" customHeight="1" x14ac:dyDescent="0.2">
      <c r="B18" s="125" t="s">
        <v>15</v>
      </c>
      <c r="C18" s="125"/>
      <c r="D18" s="125"/>
      <c r="E18" s="125"/>
      <c r="F18" s="125"/>
      <c r="G18" s="125"/>
      <c r="H18" s="125"/>
      <c r="I18" s="131" t="s">
        <v>75</v>
      </c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3"/>
      <c r="AH18" s="133"/>
      <c r="AJ18" s="4"/>
      <c r="AK18" s="4" t="s">
        <v>16</v>
      </c>
      <c r="AL18" s="86">
        <v>82647450</v>
      </c>
      <c r="AM18" s="86"/>
      <c r="AN18" s="86"/>
      <c r="AO18" s="86"/>
      <c r="AP18" s="86"/>
    </row>
    <row r="19" spans="2:43" s="2" customFormat="1" ht="12.95" customHeight="1" x14ac:dyDescent="0.2">
      <c r="B19" s="125" t="s">
        <v>50</v>
      </c>
      <c r="C19" s="125"/>
      <c r="D19" s="125"/>
      <c r="E19" s="125"/>
      <c r="F19" s="125"/>
      <c r="G19" s="125"/>
      <c r="H19" s="125"/>
      <c r="AJ19" s="4"/>
      <c r="AK19" s="4" t="s">
        <v>17</v>
      </c>
      <c r="AL19" s="86">
        <v>383</v>
      </c>
      <c r="AM19" s="86"/>
      <c r="AN19" s="86"/>
      <c r="AO19" s="86"/>
      <c r="AP19" s="86"/>
    </row>
    <row r="20" spans="2:43" s="2" customFormat="1" ht="11.1" customHeight="1" x14ac:dyDescent="0.2">
      <c r="AH20" s="4"/>
      <c r="AI20" s="4"/>
      <c r="AJ20" s="129" t="s">
        <v>48</v>
      </c>
      <c r="AK20" s="130"/>
      <c r="AL20" s="128"/>
      <c r="AM20" s="128"/>
      <c r="AN20" s="128"/>
      <c r="AO20" s="128"/>
      <c r="AP20" s="128"/>
      <c r="AQ20" s="22"/>
    </row>
    <row r="21" spans="2:43" s="6" customFormat="1" ht="11.1" customHeight="1" x14ac:dyDescent="0.2"/>
    <row r="22" spans="2:43" s="6" customFormat="1" ht="11.1" customHeight="1" x14ac:dyDescent="0.2">
      <c r="B22" s="118" t="s">
        <v>18</v>
      </c>
      <c r="C22" s="119" t="s">
        <v>19</v>
      </c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8" t="s">
        <v>20</v>
      </c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20" t="s">
        <v>21</v>
      </c>
      <c r="AE22" s="120"/>
      <c r="AF22" s="120"/>
      <c r="AG22" s="118" t="s">
        <v>22</v>
      </c>
      <c r="AH22" s="118"/>
      <c r="AI22" s="118"/>
      <c r="AJ22" s="118"/>
      <c r="AK22" s="118"/>
      <c r="AL22" s="118"/>
      <c r="AM22" s="118"/>
      <c r="AN22" s="118"/>
      <c r="AO22" s="118"/>
      <c r="AP22" s="118"/>
    </row>
    <row r="23" spans="2:43" s="6" customFormat="1" ht="9.9499999999999993" customHeight="1" x14ac:dyDescent="0.2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8" t="s">
        <v>23</v>
      </c>
      <c r="P23" s="118"/>
      <c r="Q23" s="118"/>
      <c r="R23" s="118" t="s">
        <v>24</v>
      </c>
      <c r="S23" s="118"/>
      <c r="T23" s="7" t="s">
        <v>25</v>
      </c>
      <c r="U23" s="118" t="s">
        <v>26</v>
      </c>
      <c r="V23" s="118"/>
      <c r="W23" s="118"/>
      <c r="X23" s="118"/>
      <c r="Y23" s="118" t="s">
        <v>27</v>
      </c>
      <c r="Z23" s="118"/>
      <c r="AA23" s="121"/>
      <c r="AB23" s="122"/>
      <c r="AC23" s="123"/>
      <c r="AD23" s="120"/>
      <c r="AE23" s="120"/>
      <c r="AF23" s="120"/>
      <c r="AG23" s="124">
        <v>1</v>
      </c>
      <c r="AH23" s="124"/>
      <c r="AI23" s="124"/>
      <c r="AJ23" s="124">
        <v>2</v>
      </c>
      <c r="AK23" s="124"/>
      <c r="AL23" s="124">
        <v>3</v>
      </c>
      <c r="AM23" s="124"/>
      <c r="AN23" s="124"/>
      <c r="AO23" s="124">
        <v>4</v>
      </c>
      <c r="AP23" s="124"/>
    </row>
    <row r="24" spans="2:43" s="1" customFormat="1" ht="9.9499999999999993" customHeight="1" x14ac:dyDescent="0.2">
      <c r="B24" s="8"/>
      <c r="C24" s="113">
        <v>1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>
        <v>2</v>
      </c>
      <c r="P24" s="113"/>
      <c r="Q24" s="113"/>
      <c r="R24" s="113">
        <v>3</v>
      </c>
      <c r="S24" s="113"/>
      <c r="T24" s="9">
        <v>4</v>
      </c>
      <c r="U24" s="113">
        <v>5</v>
      </c>
      <c r="V24" s="113"/>
      <c r="W24" s="113"/>
      <c r="X24" s="113"/>
      <c r="Y24" s="113">
        <v>6</v>
      </c>
      <c r="Z24" s="113"/>
      <c r="AA24" s="114">
        <v>7</v>
      </c>
      <c r="AB24" s="115"/>
      <c r="AC24" s="116"/>
      <c r="AD24" s="117">
        <v>8</v>
      </c>
      <c r="AE24" s="117"/>
      <c r="AF24" s="117"/>
      <c r="AG24" s="113">
        <v>9</v>
      </c>
      <c r="AH24" s="113"/>
      <c r="AI24" s="113"/>
      <c r="AJ24" s="113">
        <v>10</v>
      </c>
      <c r="AK24" s="113"/>
      <c r="AL24" s="113">
        <v>11</v>
      </c>
      <c r="AM24" s="113"/>
      <c r="AN24" s="113"/>
      <c r="AO24" s="113">
        <v>12</v>
      </c>
      <c r="AP24" s="113"/>
    </row>
    <row r="25" spans="2:43" s="10" customFormat="1" ht="12" customHeight="1" x14ac:dyDescent="0.2">
      <c r="B25" s="11"/>
      <c r="C25" s="90" t="s">
        <v>28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4">
        <v>1</v>
      </c>
      <c r="P25" s="94"/>
      <c r="Q25" s="94"/>
      <c r="R25" s="87"/>
      <c r="S25" s="87"/>
      <c r="T25" s="12"/>
      <c r="U25" s="88"/>
      <c r="V25" s="89"/>
      <c r="W25" s="89"/>
      <c r="X25" s="89"/>
      <c r="Y25" s="90"/>
      <c r="Z25" s="90"/>
      <c r="AA25" s="65"/>
      <c r="AB25" s="66"/>
      <c r="AC25" s="67"/>
      <c r="AD25" s="92">
        <f>AD26+AD27+AD28+AD29+AD30</f>
        <v>1704628</v>
      </c>
      <c r="AE25" s="92"/>
      <c r="AF25" s="92"/>
      <c r="AG25" s="92">
        <f>AG26+AG27+AG28+AG29+AG30</f>
        <v>426157</v>
      </c>
      <c r="AH25" s="92"/>
      <c r="AI25" s="92"/>
      <c r="AJ25" s="93">
        <f>AJ27+AJ28+AJ29+AJ30+AJ26</f>
        <v>426157</v>
      </c>
      <c r="AK25" s="93"/>
      <c r="AL25" s="93">
        <f>AL26+AL27+AL28+AL29+AL30</f>
        <v>426157</v>
      </c>
      <c r="AM25" s="93"/>
      <c r="AN25" s="93"/>
      <c r="AO25" s="93">
        <f>AO29+AO28+AO27+AO26</f>
        <v>426159</v>
      </c>
      <c r="AP25" s="93"/>
    </row>
    <row r="26" spans="2:43" s="13" customFormat="1" ht="12" customHeight="1" x14ac:dyDescent="0.2">
      <c r="B26" s="14">
        <v>1</v>
      </c>
      <c r="C26" s="79" t="s">
        <v>29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94">
        <f>O25</f>
        <v>1</v>
      </c>
      <c r="P26" s="94"/>
      <c r="Q26" s="94"/>
      <c r="R26" s="87">
        <v>1</v>
      </c>
      <c r="S26" s="87"/>
      <c r="T26" s="21">
        <v>4</v>
      </c>
      <c r="U26" s="88" t="s">
        <v>56</v>
      </c>
      <c r="V26" s="89"/>
      <c r="W26" s="89"/>
      <c r="X26" s="89"/>
      <c r="Y26" s="90">
        <v>121</v>
      </c>
      <c r="Z26" s="90"/>
      <c r="AA26" s="49"/>
      <c r="AB26" s="61"/>
      <c r="AC26" s="50"/>
      <c r="AD26" s="93">
        <v>1132518</v>
      </c>
      <c r="AE26" s="93"/>
      <c r="AF26" s="93"/>
      <c r="AG26" s="92">
        <f>AD26/4</f>
        <v>283129.5</v>
      </c>
      <c r="AH26" s="92"/>
      <c r="AI26" s="92"/>
      <c r="AJ26" s="86">
        <f>AG26</f>
        <v>283129.5</v>
      </c>
      <c r="AK26" s="86"/>
      <c r="AL26" s="86">
        <f>AJ26</f>
        <v>283129.5</v>
      </c>
      <c r="AM26" s="86"/>
      <c r="AN26" s="86"/>
      <c r="AO26" s="86">
        <v>283128</v>
      </c>
      <c r="AP26" s="86"/>
    </row>
    <row r="27" spans="2:43" s="13" customFormat="1" ht="12" customHeight="1" x14ac:dyDescent="0.2">
      <c r="B27" s="25"/>
      <c r="C27" s="80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6"/>
      <c r="O27" s="51">
        <v>1</v>
      </c>
      <c r="P27" s="77"/>
      <c r="Q27" s="78"/>
      <c r="R27" s="54">
        <v>1</v>
      </c>
      <c r="S27" s="78"/>
      <c r="T27" s="26">
        <v>13</v>
      </c>
      <c r="U27" s="85" t="s">
        <v>57</v>
      </c>
      <c r="V27" s="77"/>
      <c r="W27" s="77"/>
      <c r="X27" s="78"/>
      <c r="Y27" s="59">
        <v>111</v>
      </c>
      <c r="Z27" s="78"/>
      <c r="AA27" s="49"/>
      <c r="AB27" s="61"/>
      <c r="AC27" s="50"/>
      <c r="AD27" s="68">
        <v>309924</v>
      </c>
      <c r="AE27" s="95"/>
      <c r="AF27" s="96"/>
      <c r="AG27" s="92">
        <f>AD27/4</f>
        <v>77481</v>
      </c>
      <c r="AH27" s="92"/>
      <c r="AI27" s="92"/>
      <c r="AJ27" s="86">
        <f>AG27</f>
        <v>77481</v>
      </c>
      <c r="AK27" s="86"/>
      <c r="AL27" s="86">
        <f>AJ27</f>
        <v>77481</v>
      </c>
      <c r="AM27" s="86"/>
      <c r="AN27" s="86"/>
      <c r="AO27" s="49">
        <v>77486</v>
      </c>
      <c r="AP27" s="73"/>
    </row>
    <row r="28" spans="2:43" s="13" customFormat="1" ht="12" customHeight="1" x14ac:dyDescent="0.2">
      <c r="B28" s="25"/>
      <c r="C28" s="80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6"/>
      <c r="O28" s="51">
        <v>1</v>
      </c>
      <c r="P28" s="77"/>
      <c r="Q28" s="78"/>
      <c r="R28" s="54">
        <v>2</v>
      </c>
      <c r="S28" s="78"/>
      <c r="T28" s="26">
        <v>3</v>
      </c>
      <c r="U28" s="56" t="s">
        <v>92</v>
      </c>
      <c r="V28" s="77"/>
      <c r="W28" s="77"/>
      <c r="X28" s="78"/>
      <c r="Y28" s="59">
        <v>121</v>
      </c>
      <c r="Z28" s="78"/>
      <c r="AA28" s="49"/>
      <c r="AB28" s="61"/>
      <c r="AC28" s="50"/>
      <c r="AD28" s="68">
        <v>262186</v>
      </c>
      <c r="AE28" s="95"/>
      <c r="AF28" s="96"/>
      <c r="AG28" s="65">
        <f>AD28/4</f>
        <v>65546.5</v>
      </c>
      <c r="AH28" s="77"/>
      <c r="AI28" s="78"/>
      <c r="AJ28" s="86">
        <f>AG28</f>
        <v>65546.5</v>
      </c>
      <c r="AK28" s="86"/>
      <c r="AL28" s="86">
        <f>AJ28</f>
        <v>65546.5</v>
      </c>
      <c r="AM28" s="86"/>
      <c r="AN28" s="86"/>
      <c r="AO28" s="49">
        <v>65545</v>
      </c>
      <c r="AP28" s="73"/>
    </row>
    <row r="29" spans="2:43" s="13" customFormat="1" ht="12" customHeight="1" x14ac:dyDescent="0.2">
      <c r="B29" s="25"/>
      <c r="C29" s="80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6"/>
      <c r="O29" s="51">
        <v>1</v>
      </c>
      <c r="P29" s="77"/>
      <c r="Q29" s="78"/>
      <c r="R29" s="54"/>
      <c r="S29" s="78"/>
      <c r="T29" s="26"/>
      <c r="U29" s="85"/>
      <c r="V29" s="77"/>
      <c r="W29" s="77"/>
      <c r="X29" s="78"/>
      <c r="Y29" s="59"/>
      <c r="Z29" s="78"/>
      <c r="AA29" s="49"/>
      <c r="AB29" s="61"/>
      <c r="AC29" s="50"/>
      <c r="AD29" s="68"/>
      <c r="AE29" s="95"/>
      <c r="AF29" s="96"/>
      <c r="AG29" s="65">
        <f>AD29/4</f>
        <v>0</v>
      </c>
      <c r="AH29" s="77"/>
      <c r="AI29" s="78"/>
      <c r="AJ29" s="86">
        <f>AG29</f>
        <v>0</v>
      </c>
      <c r="AK29" s="86"/>
      <c r="AL29" s="86">
        <f>AJ29</f>
        <v>0</v>
      </c>
      <c r="AM29" s="86"/>
      <c r="AN29" s="86"/>
      <c r="AO29" s="49"/>
      <c r="AP29" s="73"/>
    </row>
    <row r="30" spans="2:43" s="13" customFormat="1" ht="12" customHeight="1" x14ac:dyDescent="0.2">
      <c r="B30" s="25"/>
      <c r="C30" s="80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6"/>
      <c r="O30" s="51"/>
      <c r="P30" s="77"/>
      <c r="Q30" s="78"/>
      <c r="R30" s="54"/>
      <c r="S30" s="78"/>
      <c r="T30" s="26"/>
      <c r="U30" s="85"/>
      <c r="V30" s="77"/>
      <c r="W30" s="77"/>
      <c r="X30" s="78"/>
      <c r="Y30" s="59"/>
      <c r="Z30" s="78"/>
      <c r="AA30" s="49"/>
      <c r="AB30" s="61"/>
      <c r="AC30" s="50"/>
      <c r="AD30" s="49"/>
      <c r="AE30" s="149"/>
      <c r="AF30" s="150"/>
      <c r="AG30" s="65">
        <f>AD30/4</f>
        <v>0</v>
      </c>
      <c r="AH30" s="77"/>
      <c r="AI30" s="78"/>
      <c r="AJ30" s="49">
        <f t="shared" ref="AJ30" si="0">AG30</f>
        <v>0</v>
      </c>
      <c r="AK30" s="73"/>
      <c r="AL30" s="49">
        <f t="shared" ref="AL30" si="1">AG30</f>
        <v>0</v>
      </c>
      <c r="AM30" s="72"/>
      <c r="AN30" s="73"/>
      <c r="AO30" s="49">
        <f t="shared" ref="AO30" si="2">AG30</f>
        <v>0</v>
      </c>
      <c r="AP30" s="73"/>
    </row>
    <row r="31" spans="2:43" s="10" customFormat="1" ht="12" customHeight="1" x14ac:dyDescent="0.2">
      <c r="B31" s="15"/>
      <c r="C31" s="90" t="s">
        <v>30</v>
      </c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4">
        <v>1</v>
      </c>
      <c r="P31" s="94"/>
      <c r="Q31" s="94"/>
      <c r="R31" s="87"/>
      <c r="S31" s="87"/>
      <c r="T31" s="21"/>
      <c r="U31" s="88"/>
      <c r="V31" s="89"/>
      <c r="W31" s="89"/>
      <c r="X31" s="89"/>
      <c r="Y31" s="90"/>
      <c r="Z31" s="90"/>
      <c r="AA31" s="65"/>
      <c r="AB31" s="66"/>
      <c r="AC31" s="67"/>
      <c r="AD31" s="93"/>
      <c r="AE31" s="93"/>
      <c r="AF31" s="93"/>
      <c r="AG31" s="92"/>
      <c r="AH31" s="92"/>
      <c r="AI31" s="92"/>
      <c r="AJ31" s="93"/>
      <c r="AK31" s="93"/>
      <c r="AL31" s="93"/>
      <c r="AM31" s="93"/>
      <c r="AN31" s="93"/>
      <c r="AO31" s="93"/>
      <c r="AP31" s="93"/>
    </row>
    <row r="32" spans="2:43" s="13" customFormat="1" ht="12" customHeight="1" x14ac:dyDescent="0.2">
      <c r="B32" s="20">
        <v>1</v>
      </c>
      <c r="C32" s="97" t="s">
        <v>45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94">
        <f t="shared" ref="O32:O84" si="3">O31</f>
        <v>1</v>
      </c>
      <c r="P32" s="94"/>
      <c r="Q32" s="94"/>
      <c r="R32" s="87">
        <v>1</v>
      </c>
      <c r="S32" s="87"/>
      <c r="T32" s="21">
        <v>4</v>
      </c>
      <c r="U32" s="88" t="s">
        <v>56</v>
      </c>
      <c r="V32" s="89"/>
      <c r="W32" s="89"/>
      <c r="X32" s="89"/>
      <c r="Y32" s="90">
        <v>122</v>
      </c>
      <c r="Z32" s="90"/>
      <c r="AA32" s="49"/>
      <c r="AB32" s="61"/>
      <c r="AC32" s="50"/>
      <c r="AD32" s="93"/>
      <c r="AE32" s="93"/>
      <c r="AF32" s="93"/>
      <c r="AG32" s="92"/>
      <c r="AH32" s="92"/>
      <c r="AI32" s="92"/>
      <c r="AJ32" s="86"/>
      <c r="AK32" s="86"/>
      <c r="AL32" s="86"/>
      <c r="AM32" s="86"/>
      <c r="AN32" s="86"/>
      <c r="AO32" s="86"/>
      <c r="AP32" s="86"/>
    </row>
    <row r="33" spans="2:42" s="13" customFormat="1" ht="12" customHeight="1" x14ac:dyDescent="0.2">
      <c r="B33" s="14">
        <v>2</v>
      </c>
      <c r="C33" s="97" t="s">
        <v>46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94">
        <f t="shared" si="3"/>
        <v>1</v>
      </c>
      <c r="P33" s="94"/>
      <c r="Q33" s="94"/>
      <c r="R33" s="87">
        <v>1</v>
      </c>
      <c r="S33" s="87"/>
      <c r="T33" s="21">
        <v>4</v>
      </c>
      <c r="U33" s="88" t="s">
        <v>56</v>
      </c>
      <c r="V33" s="89"/>
      <c r="W33" s="89"/>
      <c r="X33" s="89"/>
      <c r="Y33" s="90">
        <v>122</v>
      </c>
      <c r="Z33" s="90"/>
      <c r="AA33" s="49"/>
      <c r="AB33" s="61"/>
      <c r="AC33" s="50"/>
      <c r="AD33" s="93"/>
      <c r="AE33" s="93"/>
      <c r="AF33" s="93"/>
      <c r="AG33" s="92"/>
      <c r="AH33" s="92"/>
      <c r="AI33" s="92"/>
      <c r="AJ33" s="86"/>
      <c r="AK33" s="86"/>
      <c r="AL33" s="86"/>
      <c r="AM33" s="86"/>
      <c r="AN33" s="86"/>
      <c r="AO33" s="86"/>
      <c r="AP33" s="86"/>
    </row>
    <row r="34" spans="2:42" s="10" customFormat="1" ht="12" customHeight="1" x14ac:dyDescent="0.2">
      <c r="B34" s="15"/>
      <c r="C34" s="90" t="s">
        <v>31</v>
      </c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4">
        <f t="shared" si="3"/>
        <v>1</v>
      </c>
      <c r="P34" s="94"/>
      <c r="Q34" s="94"/>
      <c r="R34" s="87"/>
      <c r="S34" s="87"/>
      <c r="T34" s="21"/>
      <c r="U34" s="88"/>
      <c r="V34" s="89"/>
      <c r="W34" s="89"/>
      <c r="X34" s="89"/>
      <c r="Y34" s="90"/>
      <c r="Z34" s="90"/>
      <c r="AA34" s="65"/>
      <c r="AB34" s="66"/>
      <c r="AC34" s="67"/>
      <c r="AD34" s="93">
        <f>AD35+AD36+AD37+AD38+AD39</f>
        <v>482275</v>
      </c>
      <c r="AE34" s="93"/>
      <c r="AF34" s="93"/>
      <c r="AG34" s="92">
        <f>AG35+AG36+AG37+AG38+AG39</f>
        <v>120568.75</v>
      </c>
      <c r="AH34" s="92"/>
      <c r="AI34" s="92"/>
      <c r="AJ34" s="93">
        <f>AJ35+AJ36+AJ37+AJ38+AJ39</f>
        <v>120568.75</v>
      </c>
      <c r="AK34" s="93"/>
      <c r="AL34" s="93">
        <f>AL35+AL36+AL37+AL38+AL39</f>
        <v>120568.75</v>
      </c>
      <c r="AM34" s="93"/>
      <c r="AN34" s="93"/>
      <c r="AO34" s="93">
        <f>AO35+AO36+AO37+AO38+AO39</f>
        <v>120568</v>
      </c>
      <c r="AP34" s="93"/>
    </row>
    <row r="35" spans="2:42" s="13" customFormat="1" ht="12" customHeight="1" x14ac:dyDescent="0.2">
      <c r="B35" s="14">
        <v>1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94">
        <f t="shared" si="3"/>
        <v>1</v>
      </c>
      <c r="P35" s="94"/>
      <c r="Q35" s="94"/>
      <c r="R35" s="87">
        <v>1</v>
      </c>
      <c r="S35" s="87"/>
      <c r="T35" s="21">
        <v>4</v>
      </c>
      <c r="U35" s="88" t="s">
        <v>56</v>
      </c>
      <c r="V35" s="89"/>
      <c r="W35" s="89"/>
      <c r="X35" s="89"/>
      <c r="Y35" s="90">
        <v>129</v>
      </c>
      <c r="Z35" s="90"/>
      <c r="AA35" s="49"/>
      <c r="AB35" s="61"/>
      <c r="AC35" s="50"/>
      <c r="AD35" s="93">
        <v>300144</v>
      </c>
      <c r="AE35" s="93"/>
      <c r="AF35" s="93"/>
      <c r="AG35" s="92">
        <f>AD35/4</f>
        <v>75036</v>
      </c>
      <c r="AH35" s="92"/>
      <c r="AI35" s="92"/>
      <c r="AJ35" s="86">
        <f>AG35</f>
        <v>75036</v>
      </c>
      <c r="AK35" s="86"/>
      <c r="AL35" s="86">
        <f>AJ35</f>
        <v>75036</v>
      </c>
      <c r="AM35" s="86"/>
      <c r="AN35" s="86"/>
      <c r="AO35" s="86">
        <v>75036</v>
      </c>
      <c r="AP35" s="86"/>
    </row>
    <row r="36" spans="2:42" s="13" customFormat="1" ht="12" customHeight="1" x14ac:dyDescent="0.2">
      <c r="B36" s="20"/>
      <c r="C36" s="80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6"/>
      <c r="O36" s="51">
        <v>1</v>
      </c>
      <c r="P36" s="77"/>
      <c r="Q36" s="78"/>
      <c r="R36" s="54">
        <v>1</v>
      </c>
      <c r="S36" s="78"/>
      <c r="T36" s="26">
        <v>13</v>
      </c>
      <c r="U36" s="85" t="s">
        <v>57</v>
      </c>
      <c r="V36" s="77"/>
      <c r="W36" s="77"/>
      <c r="X36" s="78"/>
      <c r="Y36" s="59">
        <v>119</v>
      </c>
      <c r="Z36" s="78"/>
      <c r="AA36" s="49"/>
      <c r="AB36" s="61"/>
      <c r="AC36" s="50"/>
      <c r="AD36" s="68">
        <v>104067</v>
      </c>
      <c r="AE36" s="95"/>
      <c r="AF36" s="96"/>
      <c r="AG36" s="92">
        <f>AD36/4</f>
        <v>26016.75</v>
      </c>
      <c r="AH36" s="92"/>
      <c r="AI36" s="92"/>
      <c r="AJ36" s="86">
        <f>AG36</f>
        <v>26016.75</v>
      </c>
      <c r="AK36" s="86"/>
      <c r="AL36" s="86">
        <f>AJ36</f>
        <v>26016.75</v>
      </c>
      <c r="AM36" s="86"/>
      <c r="AN36" s="86"/>
      <c r="AO36" s="86">
        <v>26016</v>
      </c>
      <c r="AP36" s="86"/>
    </row>
    <row r="37" spans="2:42" s="13" customFormat="1" ht="12" customHeight="1" x14ac:dyDescent="0.2">
      <c r="B37" s="20"/>
      <c r="C37" s="80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6"/>
      <c r="O37" s="51">
        <v>1</v>
      </c>
      <c r="P37" s="77"/>
      <c r="Q37" s="78"/>
      <c r="R37" s="54">
        <v>2</v>
      </c>
      <c r="S37" s="78"/>
      <c r="T37" s="26">
        <v>3</v>
      </c>
      <c r="U37" s="56" t="s">
        <v>92</v>
      </c>
      <c r="V37" s="77"/>
      <c r="W37" s="77"/>
      <c r="X37" s="78"/>
      <c r="Y37" s="59">
        <v>129</v>
      </c>
      <c r="Z37" s="78"/>
      <c r="AA37" s="49"/>
      <c r="AB37" s="61"/>
      <c r="AC37" s="50"/>
      <c r="AD37" s="68">
        <v>78064</v>
      </c>
      <c r="AE37" s="95"/>
      <c r="AF37" s="96"/>
      <c r="AG37" s="92">
        <f>AD37/4</f>
        <v>19516</v>
      </c>
      <c r="AH37" s="92"/>
      <c r="AI37" s="92"/>
      <c r="AJ37" s="86">
        <f>AG37</f>
        <v>19516</v>
      </c>
      <c r="AK37" s="86"/>
      <c r="AL37" s="86">
        <f>AJ37</f>
        <v>19516</v>
      </c>
      <c r="AM37" s="86"/>
      <c r="AN37" s="86"/>
      <c r="AO37" s="86">
        <v>19516</v>
      </c>
      <c r="AP37" s="86"/>
    </row>
    <row r="38" spans="2:42" s="13" customFormat="1" ht="12" customHeight="1" x14ac:dyDescent="0.2">
      <c r="B38" s="14"/>
      <c r="C38" s="80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6"/>
      <c r="O38" s="51">
        <v>1</v>
      </c>
      <c r="P38" s="77"/>
      <c r="Q38" s="78"/>
      <c r="R38" s="54"/>
      <c r="S38" s="78"/>
      <c r="T38" s="26"/>
      <c r="U38" s="85"/>
      <c r="V38" s="77"/>
      <c r="W38" s="77"/>
      <c r="X38" s="78"/>
      <c r="Y38" s="59"/>
      <c r="Z38" s="78"/>
      <c r="AA38" s="49"/>
      <c r="AB38" s="61"/>
      <c r="AC38" s="50"/>
      <c r="AD38" s="68"/>
      <c r="AE38" s="95"/>
      <c r="AF38" s="96"/>
      <c r="AG38" s="92">
        <f>AD38/4</f>
        <v>0</v>
      </c>
      <c r="AH38" s="92"/>
      <c r="AI38" s="92"/>
      <c r="AJ38" s="86">
        <f>AG38</f>
        <v>0</v>
      </c>
      <c r="AK38" s="86"/>
      <c r="AL38" s="86">
        <f>AJ38</f>
        <v>0</v>
      </c>
      <c r="AM38" s="86"/>
      <c r="AN38" s="86"/>
      <c r="AO38" s="86"/>
      <c r="AP38" s="86"/>
    </row>
    <row r="39" spans="2:42" s="13" customFormat="1" ht="12" customHeight="1" x14ac:dyDescent="0.2">
      <c r="B39" s="25"/>
      <c r="C39" s="80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6"/>
      <c r="O39" s="51"/>
      <c r="P39" s="77"/>
      <c r="Q39" s="78"/>
      <c r="R39" s="54"/>
      <c r="S39" s="78"/>
      <c r="T39" s="26"/>
      <c r="U39" s="85"/>
      <c r="V39" s="77"/>
      <c r="W39" s="77"/>
      <c r="X39" s="78"/>
      <c r="Y39" s="59"/>
      <c r="Z39" s="78"/>
      <c r="AA39" s="49"/>
      <c r="AB39" s="61"/>
      <c r="AC39" s="50"/>
      <c r="AD39" s="49"/>
      <c r="AE39" s="149"/>
      <c r="AF39" s="150"/>
      <c r="AG39" s="65">
        <f>AD39/4</f>
        <v>0</v>
      </c>
      <c r="AH39" s="77"/>
      <c r="AI39" s="78"/>
      <c r="AJ39" s="49">
        <f t="shared" ref="AJ39" si="4">AG39</f>
        <v>0</v>
      </c>
      <c r="AK39" s="73"/>
      <c r="AL39" s="49">
        <f t="shared" ref="AL39" si="5">AG39</f>
        <v>0</v>
      </c>
      <c r="AM39" s="72"/>
      <c r="AN39" s="73"/>
      <c r="AO39" s="49">
        <f>AG39</f>
        <v>0</v>
      </c>
      <c r="AP39" s="73"/>
    </row>
    <row r="40" spans="2:42" s="13" customFormat="1" ht="12" customHeight="1" x14ac:dyDescent="0.2">
      <c r="B40" s="15"/>
      <c r="C40" s="90" t="s">
        <v>32</v>
      </c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4">
        <f>O38</f>
        <v>1</v>
      </c>
      <c r="P40" s="94"/>
      <c r="Q40" s="94"/>
      <c r="R40" s="87"/>
      <c r="S40" s="87"/>
      <c r="T40" s="21"/>
      <c r="U40" s="88"/>
      <c r="V40" s="89"/>
      <c r="W40" s="89"/>
      <c r="X40" s="89"/>
      <c r="Y40" s="90"/>
      <c r="Z40" s="90"/>
      <c r="AA40" s="65"/>
      <c r="AB40" s="66"/>
      <c r="AC40" s="67"/>
      <c r="AD40" s="93">
        <f>AD42+AD43</f>
        <v>41000</v>
      </c>
      <c r="AE40" s="93"/>
      <c r="AF40" s="93"/>
      <c r="AG40" s="92">
        <f>AG42+AG43</f>
        <v>11750</v>
      </c>
      <c r="AH40" s="92"/>
      <c r="AI40" s="92"/>
      <c r="AJ40" s="93">
        <f>AJ42+AJ43</f>
        <v>9750</v>
      </c>
      <c r="AK40" s="93"/>
      <c r="AL40" s="93">
        <v>9750</v>
      </c>
      <c r="AM40" s="93"/>
      <c r="AN40" s="93"/>
      <c r="AO40" s="93">
        <v>9750</v>
      </c>
      <c r="AP40" s="93"/>
    </row>
    <row r="41" spans="2:42" s="13" customFormat="1" ht="12" customHeight="1" x14ac:dyDescent="0.2">
      <c r="B41" s="14">
        <v>1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94">
        <f t="shared" si="3"/>
        <v>1</v>
      </c>
      <c r="P41" s="94"/>
      <c r="Q41" s="94"/>
      <c r="R41" s="87"/>
      <c r="S41" s="87"/>
      <c r="T41" s="21"/>
      <c r="U41" s="88"/>
      <c r="V41" s="89"/>
      <c r="W41" s="89"/>
      <c r="X41" s="89"/>
      <c r="Y41" s="90"/>
      <c r="Z41" s="90"/>
      <c r="AA41" s="49"/>
      <c r="AB41" s="61"/>
      <c r="AC41" s="50"/>
      <c r="AD41" s="93"/>
      <c r="AE41" s="93"/>
      <c r="AF41" s="93"/>
      <c r="AG41" s="92"/>
      <c r="AH41" s="92"/>
      <c r="AI41" s="92"/>
      <c r="AJ41" s="93"/>
      <c r="AK41" s="93"/>
      <c r="AL41" s="93"/>
      <c r="AM41" s="93"/>
      <c r="AN41" s="93"/>
      <c r="AO41" s="93"/>
      <c r="AP41" s="93"/>
    </row>
    <row r="42" spans="2:42" s="13" customFormat="1" ht="12.75" x14ac:dyDescent="0.2">
      <c r="B42" s="14">
        <v>2</v>
      </c>
      <c r="C42" s="79" t="s">
        <v>53</v>
      </c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94">
        <f t="shared" si="3"/>
        <v>1</v>
      </c>
      <c r="P42" s="94"/>
      <c r="Q42" s="94"/>
      <c r="R42" s="87">
        <v>1</v>
      </c>
      <c r="S42" s="87"/>
      <c r="T42" s="21">
        <v>4</v>
      </c>
      <c r="U42" s="88" t="s">
        <v>56</v>
      </c>
      <c r="V42" s="89"/>
      <c r="W42" s="89"/>
      <c r="X42" s="89"/>
      <c r="Y42" s="90">
        <f t="shared" ref="Y42:Y84" si="6">Y41</f>
        <v>0</v>
      </c>
      <c r="Z42" s="90"/>
      <c r="AA42" s="49"/>
      <c r="AB42" s="61"/>
      <c r="AC42" s="50"/>
      <c r="AD42" s="93">
        <v>39000</v>
      </c>
      <c r="AE42" s="93"/>
      <c r="AF42" s="93"/>
      <c r="AG42" s="92">
        <v>9750</v>
      </c>
      <c r="AH42" s="92"/>
      <c r="AI42" s="92"/>
      <c r="AJ42" s="93">
        <v>9750</v>
      </c>
      <c r="AK42" s="93"/>
      <c r="AL42" s="93">
        <v>9750</v>
      </c>
      <c r="AM42" s="93"/>
      <c r="AN42" s="93"/>
      <c r="AO42" s="93">
        <v>9750</v>
      </c>
      <c r="AP42" s="93"/>
    </row>
    <row r="43" spans="2:42" s="13" customFormat="1" ht="23.25" customHeight="1" x14ac:dyDescent="0.2">
      <c r="B43" s="30">
        <v>3</v>
      </c>
      <c r="C43" s="79" t="s">
        <v>39</v>
      </c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94">
        <f t="shared" si="3"/>
        <v>1</v>
      </c>
      <c r="P43" s="94"/>
      <c r="Q43" s="94"/>
      <c r="R43" s="87">
        <v>1</v>
      </c>
      <c r="S43" s="87"/>
      <c r="T43" s="29">
        <v>13</v>
      </c>
      <c r="U43" s="88" t="s">
        <v>57</v>
      </c>
      <c r="V43" s="89"/>
      <c r="W43" s="89"/>
      <c r="X43" s="89"/>
      <c r="Y43" s="90">
        <f t="shared" si="6"/>
        <v>0</v>
      </c>
      <c r="Z43" s="90"/>
      <c r="AA43" s="49"/>
      <c r="AB43" s="61"/>
      <c r="AC43" s="50"/>
      <c r="AD43" s="93">
        <v>2000</v>
      </c>
      <c r="AE43" s="93"/>
      <c r="AF43" s="93"/>
      <c r="AG43" s="92">
        <v>2000</v>
      </c>
      <c r="AH43" s="92"/>
      <c r="AI43" s="92"/>
      <c r="AJ43" s="93"/>
      <c r="AK43" s="93"/>
      <c r="AL43" s="93"/>
      <c r="AM43" s="93"/>
      <c r="AN43" s="93"/>
      <c r="AO43" s="93"/>
      <c r="AP43" s="93"/>
    </row>
    <row r="44" spans="2:42" s="10" customFormat="1" ht="12" customHeight="1" x14ac:dyDescent="0.2">
      <c r="B44" s="15"/>
      <c r="C44" s="90" t="s">
        <v>33</v>
      </c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4">
        <f>O42</f>
        <v>1</v>
      </c>
      <c r="P44" s="94"/>
      <c r="Q44" s="94"/>
      <c r="R44" s="87"/>
      <c r="S44" s="87"/>
      <c r="T44" s="21"/>
      <c r="U44" s="88"/>
      <c r="V44" s="89"/>
      <c r="W44" s="89"/>
      <c r="X44" s="89"/>
      <c r="Y44" s="90"/>
      <c r="Z44" s="90"/>
      <c r="AA44" s="68"/>
      <c r="AB44" s="70"/>
      <c r="AC44" s="69"/>
      <c r="AD44" s="86"/>
      <c r="AE44" s="86"/>
      <c r="AF44" s="86"/>
      <c r="AG44" s="92"/>
      <c r="AH44" s="92"/>
      <c r="AI44" s="92"/>
      <c r="AJ44" s="93"/>
      <c r="AK44" s="93"/>
      <c r="AL44" s="93"/>
      <c r="AM44" s="93"/>
      <c r="AN44" s="93"/>
      <c r="AO44" s="93"/>
      <c r="AP44" s="93"/>
    </row>
    <row r="45" spans="2:42" s="13" customFormat="1" ht="12" customHeight="1" x14ac:dyDescent="0.2">
      <c r="B45" s="14">
        <v>1</v>
      </c>
      <c r="C45" s="79" t="s">
        <v>33</v>
      </c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94">
        <f t="shared" si="3"/>
        <v>1</v>
      </c>
      <c r="P45" s="94"/>
      <c r="Q45" s="94"/>
      <c r="R45" s="87"/>
      <c r="S45" s="87"/>
      <c r="T45" s="21"/>
      <c r="U45" s="88"/>
      <c r="V45" s="89"/>
      <c r="W45" s="89"/>
      <c r="X45" s="89"/>
      <c r="Y45" s="90"/>
      <c r="Z45" s="90"/>
      <c r="AA45" s="49"/>
      <c r="AB45" s="61"/>
      <c r="AC45" s="50"/>
      <c r="AD45" s="86"/>
      <c r="AE45" s="86"/>
      <c r="AF45" s="86"/>
      <c r="AG45" s="92"/>
      <c r="AH45" s="92"/>
      <c r="AI45" s="92"/>
      <c r="AJ45" s="86"/>
      <c r="AK45" s="86"/>
      <c r="AL45" s="86"/>
      <c r="AM45" s="86"/>
      <c r="AN45" s="86"/>
      <c r="AO45" s="86"/>
      <c r="AP45" s="86"/>
    </row>
    <row r="46" spans="2:42" s="10" customFormat="1" ht="12" customHeight="1" x14ac:dyDescent="0.2">
      <c r="B46" s="15"/>
      <c r="C46" s="90" t="s">
        <v>34</v>
      </c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4">
        <f t="shared" si="3"/>
        <v>1</v>
      </c>
      <c r="P46" s="94"/>
      <c r="Q46" s="94"/>
      <c r="R46" s="87"/>
      <c r="S46" s="87"/>
      <c r="T46" s="21"/>
      <c r="U46" s="88"/>
      <c r="V46" s="89"/>
      <c r="W46" s="89"/>
      <c r="X46" s="89"/>
      <c r="Y46" s="90"/>
      <c r="Z46" s="90"/>
      <c r="AA46" s="68"/>
      <c r="AB46" s="70"/>
      <c r="AC46" s="69"/>
      <c r="AD46" s="93">
        <f>AD47+AD48+AD49</f>
        <v>83716</v>
      </c>
      <c r="AE46" s="93"/>
      <c r="AF46" s="93"/>
      <c r="AG46" s="92">
        <f>AG47+AG48+AG49</f>
        <v>37429</v>
      </c>
      <c r="AH46" s="92"/>
      <c r="AI46" s="92"/>
      <c r="AJ46" s="93">
        <f>AJ47+AJ48+AJ49</f>
        <v>7429</v>
      </c>
      <c r="AK46" s="93"/>
      <c r="AL46" s="93">
        <f>AL47+AL48+AL49</f>
        <v>7429</v>
      </c>
      <c r="AM46" s="93"/>
      <c r="AN46" s="93"/>
      <c r="AO46" s="91">
        <f>AO47+AO48+AO49</f>
        <v>31429</v>
      </c>
      <c r="AP46" s="91"/>
    </row>
    <row r="47" spans="2:42" s="13" customFormat="1" ht="12" customHeight="1" x14ac:dyDescent="0.2">
      <c r="B47" s="14">
        <v>1</v>
      </c>
      <c r="C47" s="79" t="s">
        <v>35</v>
      </c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94">
        <f t="shared" si="3"/>
        <v>1</v>
      </c>
      <c r="P47" s="94"/>
      <c r="Q47" s="94"/>
      <c r="R47" s="87">
        <v>1</v>
      </c>
      <c r="S47" s="87"/>
      <c r="T47" s="21">
        <v>4</v>
      </c>
      <c r="U47" s="88" t="s">
        <v>56</v>
      </c>
      <c r="V47" s="89"/>
      <c r="W47" s="89"/>
      <c r="X47" s="89"/>
      <c r="Y47" s="90">
        <v>247</v>
      </c>
      <c r="Z47" s="90"/>
      <c r="AA47" s="49"/>
      <c r="AB47" s="61"/>
      <c r="AC47" s="50"/>
      <c r="AD47" s="93">
        <v>53000</v>
      </c>
      <c r="AE47" s="93"/>
      <c r="AF47" s="93"/>
      <c r="AG47" s="92">
        <v>30000</v>
      </c>
      <c r="AH47" s="92"/>
      <c r="AI47" s="92"/>
      <c r="AJ47" s="86"/>
      <c r="AK47" s="86"/>
      <c r="AL47" s="86"/>
      <c r="AM47" s="86"/>
      <c r="AN47" s="86"/>
      <c r="AO47" s="86">
        <v>23000</v>
      </c>
      <c r="AP47" s="86"/>
    </row>
    <row r="48" spans="2:42" s="13" customFormat="1" ht="12" customHeight="1" x14ac:dyDescent="0.2">
      <c r="B48" s="14">
        <v>2</v>
      </c>
      <c r="C48" s="79" t="s">
        <v>36</v>
      </c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94">
        <f t="shared" si="3"/>
        <v>1</v>
      </c>
      <c r="P48" s="94"/>
      <c r="Q48" s="94"/>
      <c r="R48" s="87">
        <v>1</v>
      </c>
      <c r="S48" s="87"/>
      <c r="T48" s="21">
        <v>4</v>
      </c>
      <c r="U48" s="88" t="s">
        <v>56</v>
      </c>
      <c r="V48" s="89"/>
      <c r="W48" s="89"/>
      <c r="X48" s="89"/>
      <c r="Y48" s="90">
        <f t="shared" si="6"/>
        <v>247</v>
      </c>
      <c r="Z48" s="90"/>
      <c r="AA48" s="49"/>
      <c r="AB48" s="61"/>
      <c r="AC48" s="50"/>
      <c r="AD48" s="93">
        <v>29716</v>
      </c>
      <c r="AE48" s="93"/>
      <c r="AF48" s="93"/>
      <c r="AG48" s="92">
        <v>7429</v>
      </c>
      <c r="AH48" s="92"/>
      <c r="AI48" s="92"/>
      <c r="AJ48" s="86">
        <v>7429</v>
      </c>
      <c r="AK48" s="86"/>
      <c r="AL48" s="86">
        <v>7429</v>
      </c>
      <c r="AM48" s="86"/>
      <c r="AN48" s="86"/>
      <c r="AO48" s="86">
        <v>7429</v>
      </c>
      <c r="AP48" s="86"/>
    </row>
    <row r="49" spans="2:42" s="13" customFormat="1" ht="12" customHeight="1" x14ac:dyDescent="0.2">
      <c r="B49" s="15">
        <v>3</v>
      </c>
      <c r="C49" s="80" t="s">
        <v>88</v>
      </c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4"/>
      <c r="O49" s="94">
        <f t="shared" si="3"/>
        <v>1</v>
      </c>
      <c r="P49" s="94"/>
      <c r="Q49" s="94"/>
      <c r="R49" s="87">
        <v>1</v>
      </c>
      <c r="S49" s="87"/>
      <c r="T49" s="21">
        <v>4</v>
      </c>
      <c r="U49" s="88" t="s">
        <v>56</v>
      </c>
      <c r="V49" s="89"/>
      <c r="W49" s="89"/>
      <c r="X49" s="89"/>
      <c r="Y49" s="90">
        <v>244</v>
      </c>
      <c r="Z49" s="90"/>
      <c r="AA49" s="68"/>
      <c r="AB49" s="70"/>
      <c r="AC49" s="69"/>
      <c r="AD49" s="93">
        <v>1000</v>
      </c>
      <c r="AE49" s="93"/>
      <c r="AF49" s="93"/>
      <c r="AG49" s="92"/>
      <c r="AH49" s="92"/>
      <c r="AI49" s="92"/>
      <c r="AJ49" s="86"/>
      <c r="AK49" s="86"/>
      <c r="AL49" s="86"/>
      <c r="AM49" s="86"/>
      <c r="AN49" s="86"/>
      <c r="AO49" s="86">
        <v>1000</v>
      </c>
      <c r="AP49" s="86"/>
    </row>
    <row r="50" spans="2:42" s="13" customFormat="1" ht="12" customHeight="1" x14ac:dyDescent="0.2">
      <c r="B50" s="15"/>
      <c r="C50" s="90" t="s">
        <v>37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4">
        <f t="shared" si="3"/>
        <v>1</v>
      </c>
      <c r="P50" s="94"/>
      <c r="Q50" s="94"/>
      <c r="R50" s="87"/>
      <c r="S50" s="87"/>
      <c r="T50" s="21"/>
      <c r="U50" s="88"/>
      <c r="V50" s="89"/>
      <c r="W50" s="89"/>
      <c r="X50" s="89"/>
      <c r="Y50" s="90"/>
      <c r="Z50" s="90"/>
      <c r="AA50" s="68"/>
      <c r="AB50" s="70"/>
      <c r="AC50" s="69"/>
      <c r="AD50" s="93">
        <f>AD51+AD52+AD53+AD56+AD55+AD54</f>
        <v>7381614</v>
      </c>
      <c r="AE50" s="93"/>
      <c r="AF50" s="93"/>
      <c r="AG50" s="92">
        <f>AG56+AG51+AG52+AG53+AG54+AG55</f>
        <v>100000</v>
      </c>
      <c r="AH50" s="92"/>
      <c r="AI50" s="92"/>
      <c r="AJ50" s="93">
        <f>SUM(AJ51:AK56)</f>
        <v>450000</v>
      </c>
      <c r="AK50" s="93"/>
      <c r="AL50" s="93">
        <f>SUM(AL51:AN56)</f>
        <v>5553360</v>
      </c>
      <c r="AM50" s="93"/>
      <c r="AN50" s="93"/>
      <c r="AO50" s="93">
        <f>AO51+AO52+AO53+AO55+AO56+AO54</f>
        <v>1278254</v>
      </c>
      <c r="AP50" s="93"/>
    </row>
    <row r="51" spans="2:42" s="13" customFormat="1" ht="12" customHeight="1" x14ac:dyDescent="0.2">
      <c r="B51" s="14">
        <v>1</v>
      </c>
      <c r="C51" s="79" t="s">
        <v>65</v>
      </c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94">
        <f t="shared" si="3"/>
        <v>1</v>
      </c>
      <c r="P51" s="94"/>
      <c r="Q51" s="94"/>
      <c r="R51" s="87">
        <v>1</v>
      </c>
      <c r="S51" s="87"/>
      <c r="T51" s="21">
        <v>4</v>
      </c>
      <c r="U51" s="88" t="s">
        <v>56</v>
      </c>
      <c r="V51" s="89"/>
      <c r="W51" s="89"/>
      <c r="X51" s="89"/>
      <c r="Y51" s="90">
        <v>244</v>
      </c>
      <c r="Z51" s="90"/>
      <c r="AA51" s="49"/>
      <c r="AB51" s="61"/>
      <c r="AC51" s="50"/>
      <c r="AD51" s="93"/>
      <c r="AE51" s="93"/>
      <c r="AF51" s="93"/>
      <c r="AG51" s="92"/>
      <c r="AH51" s="92"/>
      <c r="AI51" s="92"/>
      <c r="AJ51" s="86"/>
      <c r="AK51" s="86"/>
      <c r="AL51" s="86"/>
      <c r="AM51" s="86"/>
      <c r="AN51" s="86"/>
      <c r="AO51" s="86"/>
      <c r="AP51" s="86"/>
    </row>
    <row r="52" spans="2:42" s="13" customFormat="1" ht="12" customHeight="1" x14ac:dyDescent="0.2">
      <c r="B52" s="32">
        <v>2</v>
      </c>
      <c r="C52" s="79" t="s">
        <v>76</v>
      </c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94">
        <v>1</v>
      </c>
      <c r="P52" s="94"/>
      <c r="Q52" s="94"/>
      <c r="R52" s="87">
        <v>5</v>
      </c>
      <c r="S52" s="87"/>
      <c r="T52" s="33">
        <v>2</v>
      </c>
      <c r="U52" s="88" t="s">
        <v>59</v>
      </c>
      <c r="V52" s="89"/>
      <c r="W52" s="89"/>
      <c r="X52" s="89"/>
      <c r="Y52" s="90">
        <v>244</v>
      </c>
      <c r="Z52" s="90"/>
      <c r="AA52" s="49"/>
      <c r="AB52" s="61"/>
      <c r="AC52" s="50"/>
      <c r="AD52" s="93">
        <v>500000</v>
      </c>
      <c r="AE52" s="93"/>
      <c r="AF52" s="93"/>
      <c r="AG52" s="92"/>
      <c r="AH52" s="92"/>
      <c r="AI52" s="92"/>
      <c r="AJ52" s="86"/>
      <c r="AK52" s="86"/>
      <c r="AL52" s="86"/>
      <c r="AM52" s="86"/>
      <c r="AN52" s="86"/>
      <c r="AO52" s="86">
        <v>500000</v>
      </c>
      <c r="AP52" s="86"/>
    </row>
    <row r="53" spans="2:42" s="13" customFormat="1" ht="12" customHeight="1" x14ac:dyDescent="0.2">
      <c r="B53" s="14">
        <v>3</v>
      </c>
      <c r="C53" s="79" t="s">
        <v>51</v>
      </c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94">
        <f>O51</f>
        <v>1</v>
      </c>
      <c r="P53" s="94"/>
      <c r="Q53" s="94"/>
      <c r="R53" s="87">
        <v>5</v>
      </c>
      <c r="S53" s="87"/>
      <c r="T53" s="21">
        <v>3</v>
      </c>
      <c r="U53" s="88" t="s">
        <v>60</v>
      </c>
      <c r="V53" s="89"/>
      <c r="W53" s="89"/>
      <c r="X53" s="89"/>
      <c r="Y53" s="90">
        <f>Y51</f>
        <v>244</v>
      </c>
      <c r="Z53" s="90"/>
      <c r="AA53" s="46"/>
      <c r="AB53" s="48"/>
      <c r="AC53" s="47"/>
      <c r="AD53" s="93">
        <v>735988</v>
      </c>
      <c r="AE53" s="93"/>
      <c r="AF53" s="93"/>
      <c r="AG53" s="112"/>
      <c r="AH53" s="112"/>
      <c r="AI53" s="112"/>
      <c r="AJ53" s="86">
        <v>350000</v>
      </c>
      <c r="AK53" s="86"/>
      <c r="AL53" s="86"/>
      <c r="AM53" s="86"/>
      <c r="AN53" s="86"/>
      <c r="AO53" s="86">
        <v>385988</v>
      </c>
      <c r="AP53" s="86"/>
    </row>
    <row r="54" spans="2:42" s="13" customFormat="1" ht="12" customHeight="1" x14ac:dyDescent="0.2">
      <c r="B54" s="39">
        <v>4</v>
      </c>
      <c r="C54" s="79" t="s">
        <v>98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94">
        <f>O52</f>
        <v>1</v>
      </c>
      <c r="P54" s="94"/>
      <c r="Q54" s="94"/>
      <c r="R54" s="87">
        <v>4</v>
      </c>
      <c r="S54" s="87"/>
      <c r="T54" s="40">
        <v>9</v>
      </c>
      <c r="U54" s="89" t="s">
        <v>99</v>
      </c>
      <c r="V54" s="89"/>
      <c r="W54" s="89"/>
      <c r="X54" s="89"/>
      <c r="Y54" s="90">
        <v>243</v>
      </c>
      <c r="Z54" s="90"/>
      <c r="AA54" s="49"/>
      <c r="AB54" s="61"/>
      <c r="AC54" s="50"/>
      <c r="AD54" s="93">
        <v>5453360</v>
      </c>
      <c r="AE54" s="93"/>
      <c r="AF54" s="93"/>
      <c r="AG54" s="112"/>
      <c r="AH54" s="112"/>
      <c r="AI54" s="112"/>
      <c r="AJ54" s="86"/>
      <c r="AK54" s="86"/>
      <c r="AL54" s="86">
        <v>5453360</v>
      </c>
      <c r="AM54" s="86"/>
      <c r="AN54" s="86"/>
      <c r="AO54" s="86"/>
      <c r="AP54" s="86"/>
    </row>
    <row r="55" spans="2:42" s="13" customFormat="1" ht="12" customHeight="1" x14ac:dyDescent="0.2">
      <c r="B55" s="35">
        <v>5</v>
      </c>
      <c r="C55" s="79" t="s">
        <v>85</v>
      </c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94">
        <v>1</v>
      </c>
      <c r="P55" s="94"/>
      <c r="Q55" s="94"/>
      <c r="R55" s="87">
        <v>5</v>
      </c>
      <c r="S55" s="87"/>
      <c r="T55" s="36">
        <v>3</v>
      </c>
      <c r="U55" s="88" t="s">
        <v>60</v>
      </c>
      <c r="V55" s="89"/>
      <c r="W55" s="89"/>
      <c r="X55" s="89"/>
      <c r="Y55" s="90">
        <v>244</v>
      </c>
      <c r="Z55" s="90"/>
      <c r="AA55" s="49"/>
      <c r="AB55" s="61"/>
      <c r="AC55" s="50"/>
      <c r="AD55" s="93">
        <v>692266</v>
      </c>
      <c r="AE55" s="93"/>
      <c r="AF55" s="93"/>
      <c r="AG55" s="92">
        <v>100000</v>
      </c>
      <c r="AH55" s="92"/>
      <c r="AI55" s="92"/>
      <c r="AJ55" s="86">
        <v>100000</v>
      </c>
      <c r="AK55" s="86"/>
      <c r="AL55" s="86">
        <v>100000</v>
      </c>
      <c r="AM55" s="86"/>
      <c r="AN55" s="86"/>
      <c r="AO55" s="86">
        <v>392266</v>
      </c>
      <c r="AP55" s="86"/>
    </row>
    <row r="56" spans="2:42" s="13" customFormat="1" ht="12" customHeight="1" x14ac:dyDescent="0.2">
      <c r="B56" s="14">
        <v>6</v>
      </c>
      <c r="C56" s="74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2"/>
      <c r="O56" s="51">
        <f>O53</f>
        <v>1</v>
      </c>
      <c r="P56" s="52"/>
      <c r="Q56" s="53"/>
      <c r="R56" s="54">
        <v>5</v>
      </c>
      <c r="S56" s="55"/>
      <c r="T56" s="36">
        <v>3</v>
      </c>
      <c r="U56" s="85" t="s">
        <v>60</v>
      </c>
      <c r="V56" s="57"/>
      <c r="W56" s="57"/>
      <c r="X56" s="58"/>
      <c r="Y56" s="59">
        <f>Y53</f>
        <v>244</v>
      </c>
      <c r="Z56" s="60"/>
      <c r="AA56" s="49"/>
      <c r="AB56" s="61"/>
      <c r="AC56" s="50"/>
      <c r="AD56" s="68"/>
      <c r="AE56" s="70"/>
      <c r="AF56" s="69"/>
      <c r="AG56" s="109"/>
      <c r="AH56" s="110"/>
      <c r="AI56" s="111"/>
      <c r="AJ56" s="49"/>
      <c r="AK56" s="50"/>
      <c r="AL56" s="49"/>
      <c r="AM56" s="61"/>
      <c r="AN56" s="50"/>
      <c r="AO56" s="49"/>
      <c r="AP56" s="50"/>
    </row>
    <row r="57" spans="2:42" s="13" customFormat="1" ht="12" customHeight="1" x14ac:dyDescent="0.2">
      <c r="B57" s="15"/>
      <c r="C57" s="59" t="s">
        <v>38</v>
      </c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60"/>
      <c r="O57" s="51">
        <f t="shared" si="3"/>
        <v>1</v>
      </c>
      <c r="P57" s="52"/>
      <c r="Q57" s="53"/>
      <c r="R57" s="54"/>
      <c r="S57" s="55"/>
      <c r="T57" s="36"/>
      <c r="U57" s="85"/>
      <c r="V57" s="57"/>
      <c r="W57" s="57"/>
      <c r="X57" s="58"/>
      <c r="Y57" s="59"/>
      <c r="Z57" s="60"/>
      <c r="AA57" s="49"/>
      <c r="AB57" s="61"/>
      <c r="AC57" s="50"/>
      <c r="AD57" s="68">
        <f>AD58+AD59+AD60+AD61+AD62+AD63+AD64+AD65+AD66+AD67+AD68</f>
        <v>1438695</v>
      </c>
      <c r="AE57" s="70"/>
      <c r="AF57" s="69"/>
      <c r="AG57" s="65">
        <f>AG58+AG59+AG60+AG61+AG62+AG63+AG64+AG65+AG66+AG67</f>
        <v>301869</v>
      </c>
      <c r="AH57" s="66"/>
      <c r="AI57" s="67"/>
      <c r="AJ57" s="68">
        <f>AJ58+AJ59+AJ60+AJ61+AJ62+AJ63+AJ64+AJ65+AJ66+AJ67+AJ68</f>
        <v>364869</v>
      </c>
      <c r="AK57" s="69"/>
      <c r="AL57" s="68">
        <f>AL58+AL59+AL60+AL61+AL62+AL63+AL64+AL65+AL66+AL67+AL68</f>
        <v>356874</v>
      </c>
      <c r="AM57" s="70"/>
      <c r="AN57" s="69"/>
      <c r="AO57" s="68">
        <f>AO58+AO59+AO60+AO61+AO62+AO63+AO64+AO65+AO66+AO67+AO68</f>
        <v>415082</v>
      </c>
      <c r="AP57" s="69"/>
    </row>
    <row r="58" spans="2:42" s="13" customFormat="1" ht="12" customHeight="1" x14ac:dyDescent="0.2">
      <c r="B58" s="20">
        <v>1</v>
      </c>
      <c r="C58" s="74" t="s">
        <v>69</v>
      </c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  <c r="O58" s="51">
        <f t="shared" si="3"/>
        <v>1</v>
      </c>
      <c r="P58" s="52"/>
      <c r="Q58" s="53"/>
      <c r="R58" s="54">
        <v>4</v>
      </c>
      <c r="S58" s="55"/>
      <c r="T58" s="36">
        <v>9</v>
      </c>
      <c r="U58" s="56" t="s">
        <v>99</v>
      </c>
      <c r="V58" s="57"/>
      <c r="W58" s="57"/>
      <c r="X58" s="58"/>
      <c r="Y58" s="59">
        <v>244</v>
      </c>
      <c r="Z58" s="60"/>
      <c r="AA58" s="68"/>
      <c r="AB58" s="70"/>
      <c r="AC58" s="69"/>
      <c r="AD58" s="49">
        <v>113210</v>
      </c>
      <c r="AE58" s="61"/>
      <c r="AF58" s="50"/>
      <c r="AG58" s="65"/>
      <c r="AH58" s="66"/>
      <c r="AI58" s="67"/>
      <c r="AJ58" s="68"/>
      <c r="AK58" s="69"/>
      <c r="AL58" s="68"/>
      <c r="AM58" s="70"/>
      <c r="AN58" s="69"/>
      <c r="AO58" s="68">
        <v>113210</v>
      </c>
      <c r="AP58" s="69"/>
    </row>
    <row r="59" spans="2:42" s="13" customFormat="1" ht="12" customHeight="1" x14ac:dyDescent="0.2">
      <c r="B59" s="14">
        <v>1</v>
      </c>
      <c r="C59" s="80" t="s">
        <v>66</v>
      </c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4"/>
      <c r="O59" s="51">
        <f t="shared" si="3"/>
        <v>1</v>
      </c>
      <c r="P59" s="52"/>
      <c r="Q59" s="53"/>
      <c r="R59" s="54">
        <v>1</v>
      </c>
      <c r="S59" s="55"/>
      <c r="T59" s="36">
        <v>4</v>
      </c>
      <c r="U59" s="85" t="s">
        <v>56</v>
      </c>
      <c r="V59" s="57"/>
      <c r="W59" s="57"/>
      <c r="X59" s="58"/>
      <c r="Y59" s="59">
        <v>244</v>
      </c>
      <c r="Z59" s="60"/>
      <c r="AA59" s="49"/>
      <c r="AB59" s="61"/>
      <c r="AC59" s="50"/>
      <c r="AD59" s="49"/>
      <c r="AE59" s="61"/>
      <c r="AF59" s="50"/>
      <c r="AG59" s="65"/>
      <c r="AH59" s="66"/>
      <c r="AI59" s="67"/>
      <c r="AJ59" s="68"/>
      <c r="AK59" s="69"/>
      <c r="AL59" s="68"/>
      <c r="AM59" s="70"/>
      <c r="AN59" s="69"/>
      <c r="AO59" s="68"/>
      <c r="AP59" s="69"/>
    </row>
    <row r="60" spans="2:42" s="13" customFormat="1" ht="12" customHeight="1" x14ac:dyDescent="0.2">
      <c r="B60" s="14">
        <v>2</v>
      </c>
      <c r="C60" s="80" t="s">
        <v>77</v>
      </c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2"/>
      <c r="O60" s="51">
        <f t="shared" si="3"/>
        <v>1</v>
      </c>
      <c r="P60" s="52"/>
      <c r="Q60" s="53"/>
      <c r="R60" s="54">
        <v>1</v>
      </c>
      <c r="S60" s="55"/>
      <c r="T60" s="36">
        <v>4</v>
      </c>
      <c r="U60" s="85" t="s">
        <v>56</v>
      </c>
      <c r="V60" s="57"/>
      <c r="W60" s="57"/>
      <c r="X60" s="58"/>
      <c r="Y60" s="59">
        <f t="shared" si="6"/>
        <v>244</v>
      </c>
      <c r="Z60" s="60"/>
      <c r="AA60" s="49"/>
      <c r="AB60" s="61"/>
      <c r="AC60" s="50"/>
      <c r="AD60" s="49">
        <v>8000</v>
      </c>
      <c r="AE60" s="61"/>
      <c r="AF60" s="50"/>
      <c r="AG60" s="65"/>
      <c r="AH60" s="66"/>
      <c r="AI60" s="67"/>
      <c r="AJ60" s="68">
        <v>8000</v>
      </c>
      <c r="AK60" s="69"/>
      <c r="AL60" s="68"/>
      <c r="AM60" s="70"/>
      <c r="AN60" s="69"/>
      <c r="AO60" s="68"/>
      <c r="AP60" s="69"/>
    </row>
    <row r="61" spans="2:42" s="13" customFormat="1" ht="12" customHeight="1" x14ac:dyDescent="0.2">
      <c r="B61" s="20">
        <v>3</v>
      </c>
      <c r="C61" s="80" t="s">
        <v>83</v>
      </c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2"/>
      <c r="O61" s="51">
        <v>1</v>
      </c>
      <c r="P61" s="52"/>
      <c r="Q61" s="53"/>
      <c r="R61" s="54">
        <v>5</v>
      </c>
      <c r="S61" s="55"/>
      <c r="T61" s="36">
        <v>2</v>
      </c>
      <c r="U61" s="56" t="s">
        <v>84</v>
      </c>
      <c r="V61" s="57"/>
      <c r="W61" s="57"/>
      <c r="X61" s="58"/>
      <c r="Y61" s="59">
        <v>244</v>
      </c>
      <c r="Z61" s="60"/>
      <c r="AA61" s="49"/>
      <c r="AB61" s="61"/>
      <c r="AC61" s="50"/>
      <c r="AD61" s="68">
        <v>214830</v>
      </c>
      <c r="AE61" s="70"/>
      <c r="AF61" s="69"/>
      <c r="AG61" s="65">
        <v>53707</v>
      </c>
      <c r="AH61" s="66"/>
      <c r="AI61" s="67"/>
      <c r="AJ61" s="68">
        <v>53707</v>
      </c>
      <c r="AK61" s="69"/>
      <c r="AL61" s="68">
        <v>53707</v>
      </c>
      <c r="AM61" s="70"/>
      <c r="AN61" s="69"/>
      <c r="AO61" s="68">
        <v>53709</v>
      </c>
      <c r="AP61" s="69"/>
    </row>
    <row r="62" spans="2:42" s="13" customFormat="1" ht="12" customHeight="1" x14ac:dyDescent="0.2">
      <c r="B62" s="20">
        <v>4</v>
      </c>
      <c r="C62" s="74" t="s">
        <v>61</v>
      </c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2"/>
      <c r="O62" s="51">
        <v>1</v>
      </c>
      <c r="P62" s="52"/>
      <c r="Q62" s="53"/>
      <c r="R62" s="54">
        <v>1</v>
      </c>
      <c r="S62" s="55"/>
      <c r="T62" s="36">
        <v>4</v>
      </c>
      <c r="U62" s="85" t="s">
        <v>56</v>
      </c>
      <c r="V62" s="57"/>
      <c r="W62" s="57"/>
      <c r="X62" s="58"/>
      <c r="Y62" s="59">
        <v>244</v>
      </c>
      <c r="Z62" s="60"/>
      <c r="AA62" s="49"/>
      <c r="AB62" s="61"/>
      <c r="AC62" s="50"/>
      <c r="AD62" s="68"/>
      <c r="AE62" s="70"/>
      <c r="AF62" s="69"/>
      <c r="AG62" s="65"/>
      <c r="AH62" s="66"/>
      <c r="AI62" s="67"/>
      <c r="AJ62" s="68"/>
      <c r="AK62" s="69"/>
      <c r="AL62" s="68"/>
      <c r="AM62" s="70"/>
      <c r="AN62" s="69"/>
      <c r="AO62" s="68"/>
      <c r="AP62" s="69"/>
    </row>
    <row r="63" spans="2:42" s="13" customFormat="1" ht="12" customHeight="1" x14ac:dyDescent="0.2">
      <c r="B63" s="20">
        <v>5</v>
      </c>
      <c r="C63" s="80" t="s">
        <v>83</v>
      </c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2"/>
      <c r="O63" s="51">
        <f t="shared" si="3"/>
        <v>1</v>
      </c>
      <c r="P63" s="52"/>
      <c r="Q63" s="53"/>
      <c r="R63" s="54">
        <v>5</v>
      </c>
      <c r="S63" s="55"/>
      <c r="T63" s="36">
        <v>5</v>
      </c>
      <c r="U63" s="56" t="s">
        <v>58</v>
      </c>
      <c r="V63" s="57"/>
      <c r="W63" s="57"/>
      <c r="X63" s="58"/>
      <c r="Y63" s="59">
        <f t="shared" si="6"/>
        <v>244</v>
      </c>
      <c r="Z63" s="60"/>
      <c r="AA63" s="49"/>
      <c r="AB63" s="61"/>
      <c r="AC63" s="50"/>
      <c r="AD63" s="68">
        <v>680170</v>
      </c>
      <c r="AE63" s="70"/>
      <c r="AF63" s="69"/>
      <c r="AG63" s="65">
        <v>170042</v>
      </c>
      <c r="AH63" s="66"/>
      <c r="AI63" s="67"/>
      <c r="AJ63" s="68">
        <v>170042</v>
      </c>
      <c r="AK63" s="69"/>
      <c r="AL63" s="68">
        <v>170042</v>
      </c>
      <c r="AM63" s="70"/>
      <c r="AN63" s="69"/>
      <c r="AO63" s="68">
        <v>170043</v>
      </c>
      <c r="AP63" s="69"/>
    </row>
    <row r="64" spans="2:42" s="13" customFormat="1" ht="12" customHeight="1" x14ac:dyDescent="0.2">
      <c r="B64" s="20">
        <v>6</v>
      </c>
      <c r="C64" s="80" t="s">
        <v>83</v>
      </c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2"/>
      <c r="O64" s="51">
        <f t="shared" si="3"/>
        <v>1</v>
      </c>
      <c r="P64" s="52"/>
      <c r="Q64" s="53"/>
      <c r="R64" s="54">
        <v>1</v>
      </c>
      <c r="S64" s="55"/>
      <c r="T64" s="36">
        <v>13</v>
      </c>
      <c r="U64" s="56" t="s">
        <v>86</v>
      </c>
      <c r="V64" s="57"/>
      <c r="W64" s="57"/>
      <c r="X64" s="58"/>
      <c r="Y64" s="59">
        <f t="shared" si="6"/>
        <v>244</v>
      </c>
      <c r="Z64" s="60"/>
      <c r="AA64" s="49"/>
      <c r="AB64" s="61"/>
      <c r="AC64" s="50"/>
      <c r="AD64" s="68">
        <v>312480</v>
      </c>
      <c r="AE64" s="70"/>
      <c r="AF64" s="69"/>
      <c r="AG64" s="65">
        <v>78120</v>
      </c>
      <c r="AH64" s="66"/>
      <c r="AI64" s="67"/>
      <c r="AJ64" s="68">
        <v>78120</v>
      </c>
      <c r="AK64" s="69"/>
      <c r="AL64" s="68">
        <v>78120</v>
      </c>
      <c r="AM64" s="70"/>
      <c r="AN64" s="69"/>
      <c r="AO64" s="68">
        <v>78120</v>
      </c>
      <c r="AP64" s="69"/>
    </row>
    <row r="65" spans="2:42" s="13" customFormat="1" ht="12" customHeight="1" x14ac:dyDescent="0.2">
      <c r="B65" s="20">
        <v>7</v>
      </c>
      <c r="C65" s="74" t="s">
        <v>47</v>
      </c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2"/>
      <c r="O65" s="51">
        <f t="shared" si="3"/>
        <v>1</v>
      </c>
      <c r="P65" s="52"/>
      <c r="Q65" s="53"/>
      <c r="R65" s="54">
        <v>1</v>
      </c>
      <c r="S65" s="55"/>
      <c r="T65" s="36">
        <v>13</v>
      </c>
      <c r="U65" s="85" t="s">
        <v>57</v>
      </c>
      <c r="V65" s="57"/>
      <c r="W65" s="57"/>
      <c r="X65" s="58"/>
      <c r="Y65" s="59">
        <v>244</v>
      </c>
      <c r="Z65" s="60"/>
      <c r="AA65" s="49"/>
      <c r="AB65" s="61"/>
      <c r="AC65" s="50"/>
      <c r="AD65" s="68">
        <v>10000</v>
      </c>
      <c r="AE65" s="70"/>
      <c r="AF65" s="69"/>
      <c r="AG65" s="65"/>
      <c r="AH65" s="66"/>
      <c r="AI65" s="67"/>
      <c r="AJ65" s="68">
        <v>5000</v>
      </c>
      <c r="AK65" s="69"/>
      <c r="AL65" s="68">
        <v>5000</v>
      </c>
      <c r="AM65" s="70"/>
      <c r="AN65" s="69"/>
      <c r="AO65" s="68"/>
      <c r="AP65" s="69"/>
    </row>
    <row r="66" spans="2:42" s="13" customFormat="1" ht="12" customHeight="1" x14ac:dyDescent="0.2">
      <c r="B66" s="14">
        <v>8</v>
      </c>
      <c r="C66" s="80" t="s">
        <v>54</v>
      </c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2"/>
      <c r="O66" s="51">
        <f t="shared" si="3"/>
        <v>1</v>
      </c>
      <c r="P66" s="52"/>
      <c r="Q66" s="53"/>
      <c r="R66" s="54">
        <v>5</v>
      </c>
      <c r="S66" s="55"/>
      <c r="T66" s="36">
        <v>3</v>
      </c>
      <c r="U66" s="56" t="s">
        <v>60</v>
      </c>
      <c r="V66" s="57"/>
      <c r="W66" s="57"/>
      <c r="X66" s="58"/>
      <c r="Y66" s="59">
        <v>244</v>
      </c>
      <c r="Z66" s="60"/>
      <c r="AA66" s="49"/>
      <c r="AB66" s="61"/>
      <c r="AC66" s="50"/>
      <c r="AD66" s="68">
        <v>50000</v>
      </c>
      <c r="AE66" s="70"/>
      <c r="AF66" s="69"/>
      <c r="AG66" s="65"/>
      <c r="AH66" s="66"/>
      <c r="AI66" s="67"/>
      <c r="AJ66" s="49">
        <v>50000</v>
      </c>
      <c r="AK66" s="50"/>
      <c r="AL66" s="49"/>
      <c r="AM66" s="61"/>
      <c r="AN66" s="50"/>
      <c r="AO66" s="49"/>
      <c r="AP66" s="50"/>
    </row>
    <row r="67" spans="2:42" s="13" customFormat="1" ht="12" customHeight="1" x14ac:dyDescent="0.2">
      <c r="B67" s="27">
        <v>9</v>
      </c>
      <c r="C67" s="80" t="s">
        <v>97</v>
      </c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2"/>
      <c r="O67" s="51">
        <f t="shared" si="3"/>
        <v>1</v>
      </c>
      <c r="P67" s="52"/>
      <c r="Q67" s="53"/>
      <c r="R67" s="54">
        <v>1</v>
      </c>
      <c r="S67" s="55"/>
      <c r="T67" s="36">
        <v>4</v>
      </c>
      <c r="U67" s="56" t="s">
        <v>56</v>
      </c>
      <c r="V67" s="57"/>
      <c r="W67" s="57"/>
      <c r="X67" s="58"/>
      <c r="Y67" s="59">
        <f t="shared" si="6"/>
        <v>244</v>
      </c>
      <c r="Z67" s="60"/>
      <c r="AA67" s="49"/>
      <c r="AB67" s="61"/>
      <c r="AC67" s="50"/>
      <c r="AD67" s="68">
        <v>40000</v>
      </c>
      <c r="AE67" s="70"/>
      <c r="AF67" s="69"/>
      <c r="AG67" s="65"/>
      <c r="AH67" s="66"/>
      <c r="AI67" s="67"/>
      <c r="AJ67" s="49"/>
      <c r="AK67" s="50"/>
      <c r="AL67" s="49">
        <v>40000</v>
      </c>
      <c r="AM67" s="61"/>
      <c r="AN67" s="50"/>
      <c r="AO67" s="49"/>
      <c r="AP67" s="50"/>
    </row>
    <row r="68" spans="2:42" s="13" customFormat="1" ht="12" customHeight="1" x14ac:dyDescent="0.2">
      <c r="B68" s="28">
        <v>10</v>
      </c>
      <c r="C68" s="80" t="s">
        <v>96</v>
      </c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2"/>
      <c r="O68" s="51">
        <f t="shared" si="3"/>
        <v>1</v>
      </c>
      <c r="P68" s="52"/>
      <c r="Q68" s="53"/>
      <c r="R68" s="54">
        <v>5</v>
      </c>
      <c r="S68" s="55"/>
      <c r="T68" s="36">
        <v>3</v>
      </c>
      <c r="U68" s="56" t="s">
        <v>60</v>
      </c>
      <c r="V68" s="57"/>
      <c r="W68" s="57"/>
      <c r="X68" s="58"/>
      <c r="Y68" s="59">
        <f t="shared" si="6"/>
        <v>244</v>
      </c>
      <c r="Z68" s="60"/>
      <c r="AA68" s="49"/>
      <c r="AB68" s="61"/>
      <c r="AC68" s="50"/>
      <c r="AD68" s="68">
        <v>10005</v>
      </c>
      <c r="AE68" s="70"/>
      <c r="AF68" s="69"/>
      <c r="AG68" s="65"/>
      <c r="AH68" s="66"/>
      <c r="AI68" s="67"/>
      <c r="AJ68" s="49"/>
      <c r="AK68" s="50"/>
      <c r="AL68" s="49">
        <v>10005</v>
      </c>
      <c r="AM68" s="61"/>
      <c r="AN68" s="50"/>
      <c r="AO68" s="49"/>
      <c r="AP68" s="50"/>
    </row>
    <row r="69" spans="2:42" s="13" customFormat="1" ht="12" customHeight="1" x14ac:dyDescent="0.2">
      <c r="B69" s="15"/>
      <c r="C69" s="59" t="s">
        <v>55</v>
      </c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60"/>
      <c r="O69" s="51">
        <f>O66</f>
        <v>1</v>
      </c>
      <c r="P69" s="52"/>
      <c r="Q69" s="53"/>
      <c r="R69" s="54">
        <v>14</v>
      </c>
      <c r="S69" s="55"/>
      <c r="T69" s="36">
        <v>3</v>
      </c>
      <c r="U69" s="56" t="s">
        <v>91</v>
      </c>
      <c r="V69" s="57"/>
      <c r="W69" s="57"/>
      <c r="X69" s="58"/>
      <c r="Y69" s="59">
        <v>540</v>
      </c>
      <c r="Z69" s="60"/>
      <c r="AA69" s="49"/>
      <c r="AB69" s="61"/>
      <c r="AC69" s="50"/>
      <c r="AD69" s="68">
        <v>612084</v>
      </c>
      <c r="AE69" s="70"/>
      <c r="AF69" s="69"/>
      <c r="AG69" s="65">
        <f>AD69/4</f>
        <v>153021</v>
      </c>
      <c r="AH69" s="66"/>
      <c r="AI69" s="67"/>
      <c r="AJ69" s="49">
        <v>153021</v>
      </c>
      <c r="AK69" s="50"/>
      <c r="AL69" s="49">
        <v>153021</v>
      </c>
      <c r="AM69" s="61"/>
      <c r="AN69" s="50"/>
      <c r="AO69" s="49">
        <v>153021</v>
      </c>
      <c r="AP69" s="50"/>
    </row>
    <row r="70" spans="2:42" s="13" customFormat="1" ht="12" customHeight="1" x14ac:dyDescent="0.2">
      <c r="B70" s="15"/>
      <c r="C70" s="59" t="s">
        <v>40</v>
      </c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60"/>
      <c r="O70" s="51">
        <f t="shared" si="3"/>
        <v>1</v>
      </c>
      <c r="P70" s="52"/>
      <c r="Q70" s="53"/>
      <c r="R70" s="54"/>
      <c r="S70" s="55"/>
      <c r="T70" s="36"/>
      <c r="U70" s="85"/>
      <c r="V70" s="57"/>
      <c r="W70" s="57"/>
      <c r="X70" s="58"/>
      <c r="Y70" s="59"/>
      <c r="Z70" s="60"/>
      <c r="AA70" s="68"/>
      <c r="AB70" s="70"/>
      <c r="AC70" s="69"/>
      <c r="AD70" s="68">
        <f>AD74+AD71+AD72+AD73</f>
        <v>188555</v>
      </c>
      <c r="AE70" s="70"/>
      <c r="AF70" s="69"/>
      <c r="AG70" s="65">
        <f>AG71+AG72+AG73+AG74</f>
        <v>9600</v>
      </c>
      <c r="AH70" s="66"/>
      <c r="AI70" s="67"/>
      <c r="AJ70" s="68">
        <f>AJ71+AJ72+AJ73+AJ74</f>
        <v>9600</v>
      </c>
      <c r="AK70" s="69"/>
      <c r="AL70" s="68">
        <f>AL71+AL72+AL73+AL74</f>
        <v>9600</v>
      </c>
      <c r="AM70" s="70"/>
      <c r="AN70" s="69"/>
      <c r="AO70" s="68">
        <f>AO71+AO72+AO73+AO74</f>
        <v>159755</v>
      </c>
      <c r="AP70" s="69"/>
    </row>
    <row r="71" spans="2:42" s="13" customFormat="1" ht="12" customHeight="1" x14ac:dyDescent="0.2">
      <c r="B71" s="14">
        <v>1</v>
      </c>
      <c r="C71" s="80" t="s">
        <v>82</v>
      </c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4"/>
      <c r="O71" s="51">
        <f t="shared" si="3"/>
        <v>1</v>
      </c>
      <c r="P71" s="52"/>
      <c r="Q71" s="53"/>
      <c r="R71" s="54">
        <v>1</v>
      </c>
      <c r="S71" s="55"/>
      <c r="T71" s="36">
        <v>4</v>
      </c>
      <c r="U71" s="85" t="s">
        <v>56</v>
      </c>
      <c r="V71" s="57"/>
      <c r="W71" s="57"/>
      <c r="X71" s="58"/>
      <c r="Y71" s="59">
        <v>851</v>
      </c>
      <c r="Z71" s="60"/>
      <c r="AA71" s="68"/>
      <c r="AB71" s="70"/>
      <c r="AC71" s="69"/>
      <c r="AD71" s="151">
        <v>12000</v>
      </c>
      <c r="AE71" s="70"/>
      <c r="AF71" s="69"/>
      <c r="AG71" s="65">
        <v>3000</v>
      </c>
      <c r="AH71" s="66"/>
      <c r="AI71" s="67"/>
      <c r="AJ71" s="68">
        <v>3000</v>
      </c>
      <c r="AK71" s="69"/>
      <c r="AL71" s="68">
        <v>3000</v>
      </c>
      <c r="AM71" s="70"/>
      <c r="AN71" s="69"/>
      <c r="AO71" s="68">
        <v>3000</v>
      </c>
      <c r="AP71" s="69"/>
    </row>
    <row r="72" spans="2:42" s="13" customFormat="1" ht="12" customHeight="1" x14ac:dyDescent="0.2">
      <c r="B72" s="14">
        <v>2</v>
      </c>
      <c r="C72" s="80" t="s">
        <v>81</v>
      </c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4"/>
      <c r="O72" s="51">
        <f t="shared" si="3"/>
        <v>1</v>
      </c>
      <c r="P72" s="52"/>
      <c r="Q72" s="53"/>
      <c r="R72" s="54">
        <v>1</v>
      </c>
      <c r="S72" s="55"/>
      <c r="T72" s="36">
        <v>4</v>
      </c>
      <c r="U72" s="85" t="s">
        <v>56</v>
      </c>
      <c r="V72" s="57"/>
      <c r="W72" s="57"/>
      <c r="X72" s="58"/>
      <c r="Y72" s="59">
        <v>852</v>
      </c>
      <c r="Z72" s="60"/>
      <c r="AA72" s="49"/>
      <c r="AB72" s="61"/>
      <c r="AC72" s="62"/>
      <c r="AD72" s="151">
        <v>22400</v>
      </c>
      <c r="AE72" s="70"/>
      <c r="AF72" s="69"/>
      <c r="AG72" s="65">
        <v>5600</v>
      </c>
      <c r="AH72" s="66"/>
      <c r="AI72" s="67"/>
      <c r="AJ72" s="68">
        <v>5600</v>
      </c>
      <c r="AK72" s="69"/>
      <c r="AL72" s="68">
        <v>5600</v>
      </c>
      <c r="AM72" s="70"/>
      <c r="AN72" s="69"/>
      <c r="AO72" s="68">
        <v>5600</v>
      </c>
      <c r="AP72" s="69"/>
    </row>
    <row r="73" spans="2:42" s="13" customFormat="1" ht="12" customHeight="1" x14ac:dyDescent="0.2">
      <c r="B73" s="14">
        <v>3</v>
      </c>
      <c r="C73" s="80" t="s">
        <v>81</v>
      </c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4"/>
      <c r="O73" s="51">
        <f t="shared" si="3"/>
        <v>1</v>
      </c>
      <c r="P73" s="52"/>
      <c r="Q73" s="53"/>
      <c r="R73" s="54">
        <v>1</v>
      </c>
      <c r="S73" s="55"/>
      <c r="T73" s="36">
        <v>4</v>
      </c>
      <c r="U73" s="85" t="s">
        <v>56</v>
      </c>
      <c r="V73" s="57"/>
      <c r="W73" s="57"/>
      <c r="X73" s="58"/>
      <c r="Y73" s="59">
        <v>853</v>
      </c>
      <c r="Z73" s="60"/>
      <c r="AA73" s="49"/>
      <c r="AB73" s="61"/>
      <c r="AC73" s="62"/>
      <c r="AD73" s="151">
        <v>3500</v>
      </c>
      <c r="AE73" s="70"/>
      <c r="AF73" s="69"/>
      <c r="AG73" s="65">
        <v>1000</v>
      </c>
      <c r="AH73" s="66"/>
      <c r="AI73" s="67"/>
      <c r="AJ73" s="68">
        <v>1000</v>
      </c>
      <c r="AK73" s="69"/>
      <c r="AL73" s="68">
        <v>1000</v>
      </c>
      <c r="AM73" s="70"/>
      <c r="AN73" s="69"/>
      <c r="AO73" s="68">
        <v>500</v>
      </c>
      <c r="AP73" s="69"/>
    </row>
    <row r="74" spans="2:42" s="13" customFormat="1" ht="12" customHeight="1" x14ac:dyDescent="0.2">
      <c r="B74" s="30"/>
      <c r="C74" s="59" t="s">
        <v>89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60"/>
      <c r="O74" s="51">
        <f>O73</f>
        <v>1</v>
      </c>
      <c r="P74" s="52"/>
      <c r="Q74" s="53"/>
      <c r="R74" s="54">
        <v>1</v>
      </c>
      <c r="S74" s="55"/>
      <c r="T74" s="36">
        <v>11</v>
      </c>
      <c r="U74" s="56" t="s">
        <v>90</v>
      </c>
      <c r="V74" s="57"/>
      <c r="W74" s="57"/>
      <c r="X74" s="58"/>
      <c r="Y74" s="59">
        <v>870</v>
      </c>
      <c r="Z74" s="60"/>
      <c r="AA74" s="49"/>
      <c r="AB74" s="61"/>
      <c r="AC74" s="62"/>
      <c r="AD74" s="151">
        <v>150655</v>
      </c>
      <c r="AE74" s="70"/>
      <c r="AF74" s="69"/>
      <c r="AG74" s="65">
        <v>0</v>
      </c>
      <c r="AH74" s="66"/>
      <c r="AI74" s="67"/>
      <c r="AJ74" s="68"/>
      <c r="AK74" s="69"/>
      <c r="AL74" s="68"/>
      <c r="AM74" s="70"/>
      <c r="AN74" s="69"/>
      <c r="AO74" s="68">
        <v>150655</v>
      </c>
      <c r="AP74" s="69"/>
    </row>
    <row r="75" spans="2:42" s="10" customFormat="1" ht="12" customHeight="1" x14ac:dyDescent="0.2">
      <c r="B75" s="15"/>
      <c r="C75" s="59" t="s">
        <v>41</v>
      </c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60"/>
      <c r="O75" s="51">
        <f>O73</f>
        <v>1</v>
      </c>
      <c r="P75" s="52"/>
      <c r="Q75" s="53"/>
      <c r="R75" s="54"/>
      <c r="S75" s="55"/>
      <c r="T75" s="36"/>
      <c r="U75" s="85"/>
      <c r="V75" s="57"/>
      <c r="W75" s="57"/>
      <c r="X75" s="58"/>
      <c r="Y75" s="59"/>
      <c r="Z75" s="60"/>
      <c r="AA75" s="49"/>
      <c r="AB75" s="61"/>
      <c r="AC75" s="62"/>
      <c r="AD75" s="68">
        <f>AD76+AD77+AD78+AD79+AD80</f>
        <v>0</v>
      </c>
      <c r="AE75" s="70"/>
      <c r="AF75" s="69"/>
      <c r="AG75" s="65">
        <f>AG76+AG77+AG78+AG79+AG80</f>
        <v>0</v>
      </c>
      <c r="AH75" s="66"/>
      <c r="AI75" s="67"/>
      <c r="AJ75" s="68">
        <f>AJ76+AJ77+AJ78+AJ79+AJ80</f>
        <v>0</v>
      </c>
      <c r="AK75" s="69"/>
      <c r="AL75" s="68">
        <f>AL76+AL77+AL78+AL79+AL80</f>
        <v>0</v>
      </c>
      <c r="AM75" s="70"/>
      <c r="AN75" s="69"/>
      <c r="AO75" s="68">
        <f>AO76+AO77+AO78+AO79+AO80</f>
        <v>0</v>
      </c>
      <c r="AP75" s="69"/>
    </row>
    <row r="76" spans="2:42" s="13" customFormat="1" ht="12" customHeight="1" x14ac:dyDescent="0.2">
      <c r="B76" s="14">
        <v>1</v>
      </c>
      <c r="C76" s="80" t="s">
        <v>78</v>
      </c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4"/>
      <c r="O76" s="51">
        <f t="shared" si="3"/>
        <v>1</v>
      </c>
      <c r="P76" s="52"/>
      <c r="Q76" s="53"/>
      <c r="R76" s="54">
        <v>1</v>
      </c>
      <c r="S76" s="55"/>
      <c r="T76" s="36">
        <v>4</v>
      </c>
      <c r="U76" s="85" t="s">
        <v>56</v>
      </c>
      <c r="V76" s="57"/>
      <c r="W76" s="57"/>
      <c r="X76" s="58"/>
      <c r="Y76" s="59">
        <v>244</v>
      </c>
      <c r="Z76" s="60"/>
      <c r="AA76" s="68"/>
      <c r="AB76" s="70"/>
      <c r="AC76" s="69"/>
      <c r="AD76" s="68"/>
      <c r="AE76" s="70"/>
      <c r="AF76" s="69"/>
      <c r="AG76" s="65"/>
      <c r="AH76" s="66"/>
      <c r="AI76" s="67"/>
      <c r="AJ76" s="49"/>
      <c r="AK76" s="50"/>
      <c r="AL76" s="49"/>
      <c r="AM76" s="61"/>
      <c r="AN76" s="50"/>
      <c r="AO76" s="49"/>
      <c r="AP76" s="50"/>
    </row>
    <row r="77" spans="2:42" s="13" customFormat="1" ht="12" customHeight="1" x14ac:dyDescent="0.2">
      <c r="B77" s="14">
        <v>2</v>
      </c>
      <c r="C77" s="80" t="s">
        <v>78</v>
      </c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4"/>
      <c r="O77" s="51">
        <f t="shared" si="3"/>
        <v>1</v>
      </c>
      <c r="P77" s="52"/>
      <c r="Q77" s="53"/>
      <c r="R77" s="54">
        <v>1</v>
      </c>
      <c r="S77" s="55"/>
      <c r="T77" s="36">
        <v>13</v>
      </c>
      <c r="U77" s="85" t="s">
        <v>57</v>
      </c>
      <c r="V77" s="57"/>
      <c r="W77" s="57"/>
      <c r="X77" s="58"/>
      <c r="Y77" s="59">
        <f t="shared" si="6"/>
        <v>244</v>
      </c>
      <c r="Z77" s="60"/>
      <c r="AA77" s="49"/>
      <c r="AB77" s="61"/>
      <c r="AC77" s="50"/>
      <c r="AD77" s="68"/>
      <c r="AE77" s="70"/>
      <c r="AF77" s="69"/>
      <c r="AG77" s="65"/>
      <c r="AH77" s="66"/>
      <c r="AI77" s="67"/>
      <c r="AJ77" s="49"/>
      <c r="AK77" s="50"/>
      <c r="AL77" s="49"/>
      <c r="AM77" s="61"/>
      <c r="AN77" s="50"/>
      <c r="AO77" s="49"/>
      <c r="AP77" s="50"/>
    </row>
    <row r="78" spans="2:42" s="13" customFormat="1" ht="12" customHeight="1" x14ac:dyDescent="0.2">
      <c r="B78" s="27">
        <v>3</v>
      </c>
      <c r="C78" s="80" t="s">
        <v>51</v>
      </c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4"/>
      <c r="O78" s="51">
        <f t="shared" si="3"/>
        <v>1</v>
      </c>
      <c r="P78" s="52"/>
      <c r="Q78" s="53"/>
      <c r="R78" s="54">
        <v>4</v>
      </c>
      <c r="S78" s="55"/>
      <c r="T78" s="36">
        <v>9</v>
      </c>
      <c r="U78" s="85" t="s">
        <v>68</v>
      </c>
      <c r="V78" s="57"/>
      <c r="W78" s="57"/>
      <c r="X78" s="58"/>
      <c r="Y78" s="59">
        <v>414</v>
      </c>
      <c r="Z78" s="60"/>
      <c r="AA78" s="49"/>
      <c r="AB78" s="61"/>
      <c r="AC78" s="50"/>
      <c r="AD78" s="68"/>
      <c r="AE78" s="70"/>
      <c r="AF78" s="69"/>
      <c r="AG78" s="65"/>
      <c r="AH78" s="66"/>
      <c r="AI78" s="67"/>
      <c r="AJ78" s="49"/>
      <c r="AK78" s="50"/>
      <c r="AL78" s="49"/>
      <c r="AM78" s="61"/>
      <c r="AN78" s="50"/>
      <c r="AO78" s="49"/>
      <c r="AP78" s="50"/>
    </row>
    <row r="79" spans="2:42" s="13" customFormat="1" ht="12" customHeight="1" x14ac:dyDescent="0.2">
      <c r="B79" s="27">
        <v>4</v>
      </c>
      <c r="C79" s="80" t="s">
        <v>52</v>
      </c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4"/>
      <c r="O79" s="51">
        <f t="shared" si="3"/>
        <v>1</v>
      </c>
      <c r="P79" s="52"/>
      <c r="Q79" s="53"/>
      <c r="R79" s="54">
        <v>5</v>
      </c>
      <c r="S79" s="55"/>
      <c r="T79" s="36">
        <v>3</v>
      </c>
      <c r="U79" s="85" t="s">
        <v>60</v>
      </c>
      <c r="V79" s="57"/>
      <c r="W79" s="57"/>
      <c r="X79" s="58"/>
      <c r="Y79" s="59">
        <v>244</v>
      </c>
      <c r="Z79" s="60"/>
      <c r="AA79" s="49"/>
      <c r="AB79" s="61"/>
      <c r="AC79" s="50"/>
      <c r="AD79" s="68"/>
      <c r="AE79" s="70"/>
      <c r="AF79" s="69"/>
      <c r="AG79" s="65"/>
      <c r="AH79" s="66"/>
      <c r="AI79" s="67"/>
      <c r="AJ79" s="49"/>
      <c r="AK79" s="50"/>
      <c r="AL79" s="49"/>
      <c r="AM79" s="61"/>
      <c r="AN79" s="50"/>
      <c r="AO79" s="49"/>
      <c r="AP79" s="50"/>
    </row>
    <row r="80" spans="2:42" s="13" customFormat="1" ht="12" customHeight="1" x14ac:dyDescent="0.2">
      <c r="B80" s="31">
        <v>5</v>
      </c>
      <c r="C80" s="80" t="s">
        <v>67</v>
      </c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4"/>
      <c r="O80" s="51">
        <f t="shared" si="3"/>
        <v>1</v>
      </c>
      <c r="P80" s="52"/>
      <c r="Q80" s="53"/>
      <c r="R80" s="54">
        <v>5</v>
      </c>
      <c r="S80" s="55"/>
      <c r="T80" s="36">
        <v>3</v>
      </c>
      <c r="U80" s="85" t="s">
        <v>60</v>
      </c>
      <c r="V80" s="57"/>
      <c r="W80" s="57"/>
      <c r="X80" s="58"/>
      <c r="Y80" s="59">
        <v>244</v>
      </c>
      <c r="Z80" s="60"/>
      <c r="AA80" s="49"/>
      <c r="AB80" s="61"/>
      <c r="AC80" s="50"/>
      <c r="AD80" s="68"/>
      <c r="AE80" s="70"/>
      <c r="AF80" s="69"/>
      <c r="AG80" s="65"/>
      <c r="AH80" s="66"/>
      <c r="AI80" s="67"/>
      <c r="AJ80" s="49"/>
      <c r="AK80" s="50"/>
      <c r="AL80" s="49"/>
      <c r="AM80" s="61"/>
      <c r="AN80" s="50"/>
      <c r="AO80" s="49"/>
      <c r="AP80" s="50"/>
    </row>
    <row r="81" spans="2:44" s="13" customFormat="1" ht="12" customHeight="1" x14ac:dyDescent="0.2">
      <c r="B81" s="15"/>
      <c r="C81" s="59" t="s">
        <v>42</v>
      </c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60"/>
      <c r="O81" s="51">
        <f>O77</f>
        <v>1</v>
      </c>
      <c r="P81" s="52"/>
      <c r="Q81" s="53"/>
      <c r="R81" s="54"/>
      <c r="S81" s="55"/>
      <c r="T81" s="36"/>
      <c r="U81" s="85"/>
      <c r="V81" s="57"/>
      <c r="W81" s="57"/>
      <c r="X81" s="58"/>
      <c r="Y81" s="59"/>
      <c r="Z81" s="60"/>
      <c r="AA81" s="49"/>
      <c r="AB81" s="61"/>
      <c r="AC81" s="50"/>
      <c r="AD81" s="68">
        <f>AD83+AD84+AD86+AD82+AD85</f>
        <v>121421</v>
      </c>
      <c r="AE81" s="70"/>
      <c r="AF81" s="69"/>
      <c r="AG81" s="65">
        <f>AG82+AG83+AG84+AG86+AG85</f>
        <v>0</v>
      </c>
      <c r="AH81" s="66"/>
      <c r="AI81" s="67"/>
      <c r="AJ81" s="68">
        <f>AJ82+AJ83+AJ84+AJ86+AJ85</f>
        <v>0</v>
      </c>
      <c r="AK81" s="69"/>
      <c r="AL81" s="68">
        <f>AL82+AL83+AL84+AL86+AL85</f>
        <v>10000</v>
      </c>
      <c r="AM81" s="70"/>
      <c r="AN81" s="69"/>
      <c r="AO81" s="68">
        <f>AO82+AO83+AO84+AO86+AO85</f>
        <v>111421</v>
      </c>
      <c r="AP81" s="69"/>
      <c r="AR81" s="44"/>
    </row>
    <row r="82" spans="2:44" s="13" customFormat="1" ht="12" customHeight="1" x14ac:dyDescent="0.2">
      <c r="B82" s="14">
        <v>1</v>
      </c>
      <c r="C82" s="80" t="s">
        <v>93</v>
      </c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4"/>
      <c r="O82" s="51">
        <f>O81</f>
        <v>1</v>
      </c>
      <c r="P82" s="52"/>
      <c r="Q82" s="53"/>
      <c r="R82" s="54">
        <v>3</v>
      </c>
      <c r="S82" s="55"/>
      <c r="T82" s="36">
        <v>14</v>
      </c>
      <c r="U82" s="56" t="s">
        <v>94</v>
      </c>
      <c r="V82" s="57"/>
      <c r="W82" s="57"/>
      <c r="X82" s="58"/>
      <c r="Y82" s="59">
        <v>244</v>
      </c>
      <c r="Z82" s="60"/>
      <c r="AA82" s="68"/>
      <c r="AB82" s="70"/>
      <c r="AC82" s="69"/>
      <c r="AD82" s="68">
        <v>10000</v>
      </c>
      <c r="AE82" s="70"/>
      <c r="AF82" s="69"/>
      <c r="AG82" s="65"/>
      <c r="AH82" s="66"/>
      <c r="AI82" s="67"/>
      <c r="AJ82" s="68"/>
      <c r="AK82" s="69"/>
      <c r="AL82" s="68">
        <v>10000</v>
      </c>
      <c r="AM82" s="70"/>
      <c r="AN82" s="69"/>
      <c r="AO82" s="68"/>
      <c r="AP82" s="69"/>
    </row>
    <row r="83" spans="2:44" s="13" customFormat="1" ht="12" customHeight="1" x14ac:dyDescent="0.2">
      <c r="B83" s="14">
        <v>2</v>
      </c>
      <c r="C83" s="80" t="s">
        <v>62</v>
      </c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4"/>
      <c r="O83" s="51">
        <f>O82</f>
        <v>1</v>
      </c>
      <c r="P83" s="52"/>
      <c r="Q83" s="53"/>
      <c r="R83" s="54">
        <v>1</v>
      </c>
      <c r="S83" s="55"/>
      <c r="T83" s="36">
        <v>4</v>
      </c>
      <c r="U83" s="85" t="s">
        <v>56</v>
      </c>
      <c r="V83" s="57"/>
      <c r="W83" s="57"/>
      <c r="X83" s="58"/>
      <c r="Y83" s="59">
        <f>Y82</f>
        <v>244</v>
      </c>
      <c r="Z83" s="60"/>
      <c r="AA83" s="49"/>
      <c r="AB83" s="61"/>
      <c r="AC83" s="50"/>
      <c r="AD83" s="68">
        <v>29071</v>
      </c>
      <c r="AE83" s="70"/>
      <c r="AF83" s="69"/>
      <c r="AG83" s="65"/>
      <c r="AH83" s="66"/>
      <c r="AI83" s="67"/>
      <c r="AJ83" s="68"/>
      <c r="AK83" s="69"/>
      <c r="AL83" s="68"/>
      <c r="AM83" s="70"/>
      <c r="AN83" s="69"/>
      <c r="AO83" s="68">
        <v>29071</v>
      </c>
      <c r="AP83" s="69"/>
    </row>
    <row r="84" spans="2:44" s="13" customFormat="1" ht="12" customHeight="1" x14ac:dyDescent="0.2">
      <c r="B84" s="30">
        <v>3</v>
      </c>
      <c r="C84" s="80" t="s">
        <v>63</v>
      </c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4"/>
      <c r="O84" s="51">
        <f t="shared" si="3"/>
        <v>1</v>
      </c>
      <c r="P84" s="52"/>
      <c r="Q84" s="53"/>
      <c r="R84" s="54">
        <v>1</v>
      </c>
      <c r="S84" s="55"/>
      <c r="T84" s="36">
        <v>13</v>
      </c>
      <c r="U84" s="85" t="s">
        <v>57</v>
      </c>
      <c r="V84" s="57"/>
      <c r="W84" s="57"/>
      <c r="X84" s="58"/>
      <c r="Y84" s="59">
        <f t="shared" si="6"/>
        <v>244</v>
      </c>
      <c r="Z84" s="60"/>
      <c r="AA84" s="49"/>
      <c r="AB84" s="61"/>
      <c r="AC84" s="50"/>
      <c r="AD84" s="68">
        <v>40000</v>
      </c>
      <c r="AE84" s="70"/>
      <c r="AF84" s="69"/>
      <c r="AG84" s="65"/>
      <c r="AH84" s="66"/>
      <c r="AI84" s="67"/>
      <c r="AJ84" s="68"/>
      <c r="AK84" s="69"/>
      <c r="AL84" s="68"/>
      <c r="AM84" s="70"/>
      <c r="AN84" s="69"/>
      <c r="AO84" s="68">
        <v>40000</v>
      </c>
      <c r="AP84" s="69"/>
    </row>
    <row r="85" spans="2:44" s="13" customFormat="1" ht="12" customHeight="1" x14ac:dyDescent="0.2">
      <c r="B85" s="41"/>
      <c r="C85" s="74" t="s">
        <v>62</v>
      </c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6"/>
      <c r="O85" s="51">
        <v>1</v>
      </c>
      <c r="P85" s="77"/>
      <c r="Q85" s="78"/>
      <c r="R85" s="54">
        <v>2</v>
      </c>
      <c r="S85" s="78"/>
      <c r="T85" s="42">
        <v>3</v>
      </c>
      <c r="U85" s="56" t="s">
        <v>92</v>
      </c>
      <c r="V85" s="77"/>
      <c r="W85" s="77"/>
      <c r="X85" s="78"/>
      <c r="Y85" s="59">
        <v>244</v>
      </c>
      <c r="Z85" s="78"/>
      <c r="AA85" s="49"/>
      <c r="AB85" s="61"/>
      <c r="AC85" s="50"/>
      <c r="AD85" s="49">
        <v>42350</v>
      </c>
      <c r="AE85" s="149"/>
      <c r="AF85" s="150"/>
      <c r="AG85" s="65"/>
      <c r="AH85" s="77"/>
      <c r="AI85" s="78"/>
      <c r="AJ85" s="68"/>
      <c r="AK85" s="73"/>
      <c r="AL85" s="68"/>
      <c r="AM85" s="72"/>
      <c r="AN85" s="73"/>
      <c r="AO85" s="68">
        <v>42350</v>
      </c>
      <c r="AP85" s="73"/>
    </row>
    <row r="86" spans="2:44" s="13" customFormat="1" ht="12" customHeight="1" x14ac:dyDescent="0.2">
      <c r="B86" s="25">
        <v>4</v>
      </c>
      <c r="C86" s="80" t="s">
        <v>43</v>
      </c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4"/>
      <c r="O86" s="51">
        <f>O83</f>
        <v>1</v>
      </c>
      <c r="P86" s="52"/>
      <c r="Q86" s="53"/>
      <c r="R86" s="54">
        <v>5</v>
      </c>
      <c r="S86" s="55"/>
      <c r="T86" s="36">
        <v>3</v>
      </c>
      <c r="U86" s="85" t="s">
        <v>60</v>
      </c>
      <c r="V86" s="57"/>
      <c r="W86" s="57"/>
      <c r="X86" s="58"/>
      <c r="Y86" s="59">
        <v>244</v>
      </c>
      <c r="Z86" s="60"/>
      <c r="AA86" s="49"/>
      <c r="AB86" s="72"/>
      <c r="AC86" s="73"/>
      <c r="AD86" s="71"/>
      <c r="AE86" s="63"/>
      <c r="AF86" s="64"/>
      <c r="AG86" s="65"/>
      <c r="AH86" s="66"/>
      <c r="AI86" s="67"/>
      <c r="AJ86" s="68"/>
      <c r="AK86" s="69"/>
      <c r="AL86" s="68"/>
      <c r="AM86" s="70"/>
      <c r="AN86" s="69"/>
      <c r="AO86" s="68"/>
      <c r="AP86" s="69"/>
    </row>
    <row r="87" spans="2:44" s="13" customFormat="1" ht="12.95" customHeight="1" x14ac:dyDescent="0.2">
      <c r="B87" s="16"/>
      <c r="C87" s="98" t="s">
        <v>44</v>
      </c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100"/>
      <c r="O87" s="18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49"/>
      <c r="AB87" s="61"/>
      <c r="AC87" s="50"/>
      <c r="AD87" s="101">
        <f>AD25+AD34+AD40+AD46+AD50+AD57+AD70+AD75+AD81+AD31+AD69+AD44</f>
        <v>12053988</v>
      </c>
      <c r="AE87" s="102"/>
      <c r="AF87" s="103"/>
      <c r="AG87" s="104">
        <f>AG25+AG31+AG34+AG40+AG44+AG46+AG50+AG57+AG69+AG70+AG75+AG81</f>
        <v>1160394.75</v>
      </c>
      <c r="AH87" s="105"/>
      <c r="AI87" s="106"/>
      <c r="AJ87" s="68">
        <f>AJ25+AJ31+AJ34+AJ40+AJ46+AJ50+AJ57+AJ69+AJ70+AJ75+AJ81</f>
        <v>1541394.75</v>
      </c>
      <c r="AK87" s="69"/>
      <c r="AL87" s="68">
        <f>AL25+AL31+AL34+AL40+AL46+AL50+AL57+AL69+AL70+AL75+AL81</f>
        <v>6646759.75</v>
      </c>
      <c r="AM87" s="70"/>
      <c r="AN87" s="69"/>
      <c r="AO87" s="68">
        <f>AO25+AO31+AO34+AO40+AO46+AO50+AO57+AO69+AO70+AO75+AO81</f>
        <v>2705439</v>
      </c>
      <c r="AP87" s="69"/>
      <c r="AQ87" s="24"/>
    </row>
    <row r="88" spans="2:44" s="2" customFormat="1" ht="11.1" customHeight="1" x14ac:dyDescent="0.2"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17"/>
      <c r="AB88" s="17"/>
      <c r="AC88" s="19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</row>
    <row r="89" spans="2:44" s="2" customFormat="1" ht="11.1" customHeight="1" x14ac:dyDescent="0.2"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45"/>
    </row>
    <row r="90" spans="2:44" s="2" customFormat="1" ht="11.1" customHeight="1" x14ac:dyDescent="0.2"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43"/>
    </row>
    <row r="91" spans="2:44" s="2" customFormat="1" ht="12.95" customHeight="1" x14ac:dyDescent="0.2">
      <c r="C91" s="107" t="s">
        <v>64</v>
      </c>
      <c r="D91" s="107"/>
      <c r="E91" s="107"/>
      <c r="F91" s="107"/>
      <c r="G91" s="107"/>
      <c r="H91" s="107"/>
      <c r="I91" s="34" t="s">
        <v>80</v>
      </c>
      <c r="J91" s="37"/>
      <c r="K91" s="37"/>
      <c r="L91" s="37"/>
      <c r="M91" s="37"/>
      <c r="N91" s="37"/>
      <c r="O91" s="38"/>
      <c r="P91" s="38"/>
      <c r="Q91" s="38"/>
      <c r="R91" s="38"/>
      <c r="S91" s="38"/>
      <c r="T91" s="37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45"/>
      <c r="AR91" s="43"/>
    </row>
    <row r="92" spans="2:44" s="2" customFormat="1" ht="12.95" customHeight="1" x14ac:dyDescent="0.2"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</row>
    <row r="93" spans="2:44" s="6" customFormat="1" ht="11.1" customHeight="1" x14ac:dyDescent="0.2">
      <c r="AA93" s="38"/>
      <c r="AB93" s="38"/>
      <c r="AC93" s="38"/>
    </row>
    <row r="94" spans="2:44" s="6" customFormat="1" ht="12" customHeight="1" x14ac:dyDescent="0.2"/>
    <row r="95" spans="2:44" s="6" customFormat="1" ht="11.1" customHeight="1" x14ac:dyDescent="0.2"/>
    <row r="96" spans="2:44" ht="11.45" customHeight="1" x14ac:dyDescent="0.2">
      <c r="AA96" s="6"/>
      <c r="AB96" s="6"/>
      <c r="AC96" s="6"/>
    </row>
  </sheetData>
  <mergeCells count="752">
    <mergeCell ref="C52:N52"/>
    <mergeCell ref="AO78:AP78"/>
    <mergeCell ref="C54:N54"/>
    <mergeCell ref="O54:Q54"/>
    <mergeCell ref="R54:S54"/>
    <mergeCell ref="U54:X54"/>
    <mergeCell ref="Y54:Z54"/>
    <mergeCell ref="AA55:AC55"/>
    <mergeCell ref="AD54:AF54"/>
    <mergeCell ref="AG54:AI54"/>
    <mergeCell ref="AJ54:AK54"/>
    <mergeCell ref="O52:Q52"/>
    <mergeCell ref="O67:Q67"/>
    <mergeCell ref="R67:S67"/>
    <mergeCell ref="U67:X67"/>
    <mergeCell ref="Y67:Z67"/>
    <mergeCell ref="AA68:AC68"/>
    <mergeCell ref="AD67:AF67"/>
    <mergeCell ref="AG67:AI67"/>
    <mergeCell ref="AJ67:AK67"/>
    <mergeCell ref="O55:Q55"/>
    <mergeCell ref="AD55:AF55"/>
    <mergeCell ref="AA59:AC59"/>
    <mergeCell ref="R61:S61"/>
    <mergeCell ref="U61:X61"/>
    <mergeCell ref="Y61:Z61"/>
    <mergeCell ref="AA62:AC62"/>
    <mergeCell ref="R55:S55"/>
    <mergeCell ref="U55:X55"/>
    <mergeCell ref="Y55:Z55"/>
    <mergeCell ref="AA56:AC56"/>
    <mergeCell ref="AL79:AN79"/>
    <mergeCell ref="AO67:AP67"/>
    <mergeCell ref="AO79:AP79"/>
    <mergeCell ref="AJ79:AK79"/>
    <mergeCell ref="Y75:Z75"/>
    <mergeCell ref="AA76:AC76"/>
    <mergeCell ref="AD75:AF75"/>
    <mergeCell ref="AG75:AI75"/>
    <mergeCell ref="AJ75:AK75"/>
    <mergeCell ref="AL75:AN75"/>
    <mergeCell ref="AJ71:AK71"/>
    <mergeCell ref="AL71:AN71"/>
    <mergeCell ref="AL72:AN72"/>
    <mergeCell ref="AL73:AN73"/>
    <mergeCell ref="AO55:AP55"/>
    <mergeCell ref="AL68:AN68"/>
    <mergeCell ref="AO72:AP72"/>
    <mergeCell ref="AJ72:AK72"/>
    <mergeCell ref="AO73:AP73"/>
    <mergeCell ref="C78:N78"/>
    <mergeCell ref="O78:Q78"/>
    <mergeCell ref="R78:S78"/>
    <mergeCell ref="U78:X78"/>
    <mergeCell ref="Y78:Z78"/>
    <mergeCell ref="AA79:AC79"/>
    <mergeCell ref="AD78:AF78"/>
    <mergeCell ref="AG78:AI78"/>
    <mergeCell ref="AJ78:AK78"/>
    <mergeCell ref="AG76:AI76"/>
    <mergeCell ref="AJ76:AK76"/>
    <mergeCell ref="C74:N74"/>
    <mergeCell ref="AD73:AF73"/>
    <mergeCell ref="AG73:AI73"/>
    <mergeCell ref="AJ73:AK73"/>
    <mergeCell ref="AL70:AN70"/>
    <mergeCell ref="AO70:AP70"/>
    <mergeCell ref="C71:N71"/>
    <mergeCell ref="O71:Q71"/>
    <mergeCell ref="R71:S71"/>
    <mergeCell ref="U71:X71"/>
    <mergeCell ref="Y71:Z71"/>
    <mergeCell ref="AO71:AP71"/>
    <mergeCell ref="C70:N70"/>
    <mergeCell ref="O70:Q70"/>
    <mergeCell ref="R70:S70"/>
    <mergeCell ref="U70:X70"/>
    <mergeCell ref="Y70:Z70"/>
    <mergeCell ref="AA71:AC71"/>
    <mergeCell ref="AD70:AF70"/>
    <mergeCell ref="AG70:AI70"/>
    <mergeCell ref="AJ70:AK70"/>
    <mergeCell ref="C79:N79"/>
    <mergeCell ref="O79:Q79"/>
    <mergeCell ref="R79:S79"/>
    <mergeCell ref="U79:X79"/>
    <mergeCell ref="Y79:Z79"/>
    <mergeCell ref="AA80:AC80"/>
    <mergeCell ref="AD79:AF79"/>
    <mergeCell ref="AG79:AI79"/>
    <mergeCell ref="AA72:AC72"/>
    <mergeCell ref="AD71:AF71"/>
    <mergeCell ref="AG71:AI71"/>
    <mergeCell ref="C72:N72"/>
    <mergeCell ref="O72:Q72"/>
    <mergeCell ref="R72:S72"/>
    <mergeCell ref="U72:X72"/>
    <mergeCell ref="Y72:Z72"/>
    <mergeCell ref="AA73:AC73"/>
    <mergeCell ref="AD72:AF72"/>
    <mergeCell ref="AG72:AI72"/>
    <mergeCell ref="C75:N75"/>
    <mergeCell ref="O75:Q75"/>
    <mergeCell ref="R75:S75"/>
    <mergeCell ref="U75:X75"/>
    <mergeCell ref="C73:N73"/>
    <mergeCell ref="B2:H2"/>
    <mergeCell ref="AD2:AP2"/>
    <mergeCell ref="B4:N4"/>
    <mergeCell ref="AD4:AP4"/>
    <mergeCell ref="B5:N5"/>
    <mergeCell ref="AD5:AP5"/>
    <mergeCell ref="B6:N6"/>
    <mergeCell ref="AD6:AP6"/>
    <mergeCell ref="B7:N7"/>
    <mergeCell ref="AD7:AP7"/>
    <mergeCell ref="B8:N8"/>
    <mergeCell ref="AD8:AP8"/>
    <mergeCell ref="B9:H9"/>
    <mergeCell ref="AD9:AN9"/>
    <mergeCell ref="I12:AF12"/>
    <mergeCell ref="AL12:AP12"/>
    <mergeCell ref="R13:Z13"/>
    <mergeCell ref="AG13:AK13"/>
    <mergeCell ref="AL13:AP13"/>
    <mergeCell ref="AG14:AK14"/>
    <mergeCell ref="AL14:AP14"/>
    <mergeCell ref="I15:AF15"/>
    <mergeCell ref="AG15:AK15"/>
    <mergeCell ref="AL15:AP15"/>
    <mergeCell ref="B16:H16"/>
    <mergeCell ref="I16:AF16"/>
    <mergeCell ref="AG16:AK16"/>
    <mergeCell ref="AL16:AP16"/>
    <mergeCell ref="B17:H17"/>
    <mergeCell ref="I17:AF17"/>
    <mergeCell ref="AL17:AP17"/>
    <mergeCell ref="B18:H18"/>
    <mergeCell ref="AL18:AP18"/>
    <mergeCell ref="B19:H19"/>
    <mergeCell ref="AL19:AP19"/>
    <mergeCell ref="AJ20:AK20"/>
    <mergeCell ref="AL20:AP20"/>
    <mergeCell ref="I18:AH18"/>
    <mergeCell ref="B22:B23"/>
    <mergeCell ref="C22:N23"/>
    <mergeCell ref="O22:AC22"/>
    <mergeCell ref="AD22:AF23"/>
    <mergeCell ref="AG22:AP22"/>
    <mergeCell ref="O23:Q23"/>
    <mergeCell ref="R23:S23"/>
    <mergeCell ref="U23:X23"/>
    <mergeCell ref="Y23:Z23"/>
    <mergeCell ref="AA23:AC23"/>
    <mergeCell ref="AG23:AI23"/>
    <mergeCell ref="AJ23:AK23"/>
    <mergeCell ref="AL23:AN23"/>
    <mergeCell ref="AO23:AP23"/>
    <mergeCell ref="AL24:AN24"/>
    <mergeCell ref="AO24:AP24"/>
    <mergeCell ref="C25:N25"/>
    <mergeCell ref="O25:Q25"/>
    <mergeCell ref="R25:S25"/>
    <mergeCell ref="U25:X25"/>
    <mergeCell ref="Y25:Z25"/>
    <mergeCell ref="AA25:AC25"/>
    <mergeCell ref="AD25:AF25"/>
    <mergeCell ref="AG25:AI25"/>
    <mergeCell ref="AJ25:AK25"/>
    <mergeCell ref="AL25:AN25"/>
    <mergeCell ref="AO25:AP25"/>
    <mergeCell ref="C24:N24"/>
    <mergeCell ref="O24:Q24"/>
    <mergeCell ref="R24:S24"/>
    <mergeCell ref="U24:X24"/>
    <mergeCell ref="Y24:Z24"/>
    <mergeCell ref="AA24:AC24"/>
    <mergeCell ref="AD24:AF24"/>
    <mergeCell ref="AG24:AI24"/>
    <mergeCell ref="AJ24:AK24"/>
    <mergeCell ref="AL26:AN26"/>
    <mergeCell ref="AO26:AP26"/>
    <mergeCell ref="C31:N31"/>
    <mergeCell ref="O31:Q31"/>
    <mergeCell ref="R31:S31"/>
    <mergeCell ref="U31:X31"/>
    <mergeCell ref="Y31:Z31"/>
    <mergeCell ref="AA31:AC31"/>
    <mergeCell ref="AD31:AF31"/>
    <mergeCell ref="AG31:AI31"/>
    <mergeCell ref="AJ31:AK31"/>
    <mergeCell ref="AL31:AN31"/>
    <mergeCell ref="AO31:AP31"/>
    <mergeCell ref="C26:N26"/>
    <mergeCell ref="O26:Q26"/>
    <mergeCell ref="R26:S26"/>
    <mergeCell ref="U26:X26"/>
    <mergeCell ref="Y26:Z26"/>
    <mergeCell ref="AA26:AC26"/>
    <mergeCell ref="AD26:AF26"/>
    <mergeCell ref="AG26:AI26"/>
    <mergeCell ref="AJ26:AK26"/>
    <mergeCell ref="C27:N27"/>
    <mergeCell ref="O27:Q27"/>
    <mergeCell ref="AL35:AN35"/>
    <mergeCell ref="AO35:AP35"/>
    <mergeCell ref="C38:N38"/>
    <mergeCell ref="O38:Q38"/>
    <mergeCell ref="R38:S38"/>
    <mergeCell ref="U38:X38"/>
    <mergeCell ref="Y38:Z38"/>
    <mergeCell ref="AA38:AC38"/>
    <mergeCell ref="AD38:AF38"/>
    <mergeCell ref="AG38:AI38"/>
    <mergeCell ref="AJ38:AK38"/>
    <mergeCell ref="AL38:AN38"/>
    <mergeCell ref="AO38:AP38"/>
    <mergeCell ref="C35:N35"/>
    <mergeCell ref="O35:Q35"/>
    <mergeCell ref="R35:S35"/>
    <mergeCell ref="U35:X35"/>
    <mergeCell ref="Y35:Z35"/>
    <mergeCell ref="AA35:AC35"/>
    <mergeCell ref="AD35:AF35"/>
    <mergeCell ref="AG35:AI35"/>
    <mergeCell ref="AJ35:AK35"/>
    <mergeCell ref="C40:N40"/>
    <mergeCell ref="O40:Q40"/>
    <mergeCell ref="R40:S40"/>
    <mergeCell ref="U40:X40"/>
    <mergeCell ref="Y40:Z40"/>
    <mergeCell ref="AA40:AC40"/>
    <mergeCell ref="AD40:AF40"/>
    <mergeCell ref="AG40:AI40"/>
    <mergeCell ref="AJ40:AK40"/>
    <mergeCell ref="C41:N41"/>
    <mergeCell ref="O41:Q41"/>
    <mergeCell ref="R41:S41"/>
    <mergeCell ref="U41:X41"/>
    <mergeCell ref="Y41:Z41"/>
    <mergeCell ref="AA41:AC41"/>
    <mergeCell ref="AD41:AF41"/>
    <mergeCell ref="AG41:AI41"/>
    <mergeCell ref="AJ41:AK41"/>
    <mergeCell ref="C42:N42"/>
    <mergeCell ref="O42:Q42"/>
    <mergeCell ref="R42:S42"/>
    <mergeCell ref="U42:X42"/>
    <mergeCell ref="Y42:Z42"/>
    <mergeCell ref="AA42:AC42"/>
    <mergeCell ref="AD42:AF42"/>
    <mergeCell ref="AG42:AI42"/>
    <mergeCell ref="AJ42:AK42"/>
    <mergeCell ref="C45:N45"/>
    <mergeCell ref="O45:Q45"/>
    <mergeCell ref="R45:S45"/>
    <mergeCell ref="U45:X45"/>
    <mergeCell ref="Y45:Z45"/>
    <mergeCell ref="AA45:AC45"/>
    <mergeCell ref="AD45:AF45"/>
    <mergeCell ref="AG45:AI45"/>
    <mergeCell ref="AJ45:AK45"/>
    <mergeCell ref="C44:N44"/>
    <mergeCell ref="O44:Q44"/>
    <mergeCell ref="R44:S44"/>
    <mergeCell ref="U44:X44"/>
    <mergeCell ref="Y44:Z44"/>
    <mergeCell ref="AA44:AC44"/>
    <mergeCell ref="AD44:AF44"/>
    <mergeCell ref="AG44:AI44"/>
    <mergeCell ref="AJ44:AK44"/>
    <mergeCell ref="C46:N46"/>
    <mergeCell ref="O46:Q46"/>
    <mergeCell ref="R46:S46"/>
    <mergeCell ref="U46:X46"/>
    <mergeCell ref="Y46:Z46"/>
    <mergeCell ref="AA46:AC46"/>
    <mergeCell ref="AD46:AF46"/>
    <mergeCell ref="AG46:AI46"/>
    <mergeCell ref="AJ46:AK46"/>
    <mergeCell ref="C47:N47"/>
    <mergeCell ref="O47:Q47"/>
    <mergeCell ref="R47:S47"/>
    <mergeCell ref="U47:X47"/>
    <mergeCell ref="Y47:Z47"/>
    <mergeCell ref="AA47:AC47"/>
    <mergeCell ref="AD47:AF47"/>
    <mergeCell ref="AG47:AI47"/>
    <mergeCell ref="AJ47:AK47"/>
    <mergeCell ref="C48:N48"/>
    <mergeCell ref="O48:Q48"/>
    <mergeCell ref="R48:S48"/>
    <mergeCell ref="U48:X48"/>
    <mergeCell ref="Y48:Z48"/>
    <mergeCell ref="AA48:AC48"/>
    <mergeCell ref="AD48:AF48"/>
    <mergeCell ref="AG48:AI48"/>
    <mergeCell ref="AJ48:AK48"/>
    <mergeCell ref="C51:N51"/>
    <mergeCell ref="O51:Q51"/>
    <mergeCell ref="R51:S51"/>
    <mergeCell ref="U51:X51"/>
    <mergeCell ref="Y51:Z51"/>
    <mergeCell ref="AA51:AC51"/>
    <mergeCell ref="AD51:AF51"/>
    <mergeCell ref="AG51:AI51"/>
    <mergeCell ref="AJ51:AK51"/>
    <mergeCell ref="C49:N49"/>
    <mergeCell ref="O49:Q49"/>
    <mergeCell ref="R49:S49"/>
    <mergeCell ref="U49:X49"/>
    <mergeCell ref="Y49:Z49"/>
    <mergeCell ref="AA49:AC49"/>
    <mergeCell ref="C50:N50"/>
    <mergeCell ref="O50:Q50"/>
    <mergeCell ref="R50:S50"/>
    <mergeCell ref="U50:X50"/>
    <mergeCell ref="Y50:Z50"/>
    <mergeCell ref="AA50:AC50"/>
    <mergeCell ref="C58:N58"/>
    <mergeCell ref="O58:Q58"/>
    <mergeCell ref="AL53:AN53"/>
    <mergeCell ref="AO53:AP53"/>
    <mergeCell ref="C56:N56"/>
    <mergeCell ref="O56:Q56"/>
    <mergeCell ref="R56:S56"/>
    <mergeCell ref="U56:X56"/>
    <mergeCell ref="Y56:Z56"/>
    <mergeCell ref="AA57:AC57"/>
    <mergeCell ref="AD56:AF56"/>
    <mergeCell ref="AG56:AI56"/>
    <mergeCell ref="AJ56:AK56"/>
    <mergeCell ref="AL56:AN56"/>
    <mergeCell ref="AO56:AP56"/>
    <mergeCell ref="C53:N53"/>
    <mergeCell ref="O53:Q53"/>
    <mergeCell ref="R53:S53"/>
    <mergeCell ref="U53:X53"/>
    <mergeCell ref="Y53:Z53"/>
    <mergeCell ref="AA54:AC54"/>
    <mergeCell ref="AD53:AF53"/>
    <mergeCell ref="AG53:AI53"/>
    <mergeCell ref="AJ53:AK53"/>
    <mergeCell ref="C61:N61"/>
    <mergeCell ref="O61:Q61"/>
    <mergeCell ref="AL57:AN57"/>
    <mergeCell ref="AO57:AP57"/>
    <mergeCell ref="C59:N59"/>
    <mergeCell ref="O59:Q59"/>
    <mergeCell ref="R59:S59"/>
    <mergeCell ref="U59:X59"/>
    <mergeCell ref="Y59:Z59"/>
    <mergeCell ref="AA60:AC60"/>
    <mergeCell ref="AD59:AF59"/>
    <mergeCell ref="AG59:AI59"/>
    <mergeCell ref="AJ59:AK59"/>
    <mergeCell ref="AL59:AN59"/>
    <mergeCell ref="AO59:AP59"/>
    <mergeCell ref="C57:N57"/>
    <mergeCell ref="O57:Q57"/>
    <mergeCell ref="R57:S57"/>
    <mergeCell ref="U57:X57"/>
    <mergeCell ref="Y57:Z57"/>
    <mergeCell ref="AA58:AC58"/>
    <mergeCell ref="AD57:AF57"/>
    <mergeCell ref="AG57:AI57"/>
    <mergeCell ref="AJ57:AK57"/>
    <mergeCell ref="C60:N60"/>
    <mergeCell ref="O60:Q60"/>
    <mergeCell ref="R60:S60"/>
    <mergeCell ref="U60:X60"/>
    <mergeCell ref="Y60:Z60"/>
    <mergeCell ref="AA61:AC61"/>
    <mergeCell ref="AD60:AF60"/>
    <mergeCell ref="AG60:AI60"/>
    <mergeCell ref="AJ60:AK60"/>
    <mergeCell ref="C66:N66"/>
    <mergeCell ref="O66:Q66"/>
    <mergeCell ref="R66:S66"/>
    <mergeCell ref="U66:X66"/>
    <mergeCell ref="Y66:Z66"/>
    <mergeCell ref="AA67:AC67"/>
    <mergeCell ref="AD66:AF66"/>
    <mergeCell ref="AG66:AI66"/>
    <mergeCell ref="AJ66:AK66"/>
    <mergeCell ref="C67:N67"/>
    <mergeCell ref="R69:S69"/>
    <mergeCell ref="U69:X69"/>
    <mergeCell ref="Y69:Z69"/>
    <mergeCell ref="AA70:AC70"/>
    <mergeCell ref="U68:X68"/>
    <mergeCell ref="Y68:Z68"/>
    <mergeCell ref="AA69:AC69"/>
    <mergeCell ref="U73:X73"/>
    <mergeCell ref="Y73:Z73"/>
    <mergeCell ref="AA74:AC74"/>
    <mergeCell ref="C69:N69"/>
    <mergeCell ref="O69:Q69"/>
    <mergeCell ref="O73:Q73"/>
    <mergeCell ref="R73:S73"/>
    <mergeCell ref="Y82:Z82"/>
    <mergeCell ref="AA83:AC83"/>
    <mergeCell ref="AD82:AF82"/>
    <mergeCell ref="AG82:AI82"/>
    <mergeCell ref="AJ82:AK82"/>
    <mergeCell ref="AL77:AN77"/>
    <mergeCell ref="AO77:AP77"/>
    <mergeCell ref="C81:N81"/>
    <mergeCell ref="O81:Q81"/>
    <mergeCell ref="R81:S81"/>
    <mergeCell ref="U81:X81"/>
    <mergeCell ref="Y81:Z81"/>
    <mergeCell ref="AA82:AC82"/>
    <mergeCell ref="AD81:AF81"/>
    <mergeCell ref="AG81:AI81"/>
    <mergeCell ref="AJ81:AK81"/>
    <mergeCell ref="AL81:AN81"/>
    <mergeCell ref="AO81:AP81"/>
    <mergeCell ref="C77:N77"/>
    <mergeCell ref="O77:Q77"/>
    <mergeCell ref="R77:S77"/>
    <mergeCell ref="U77:X77"/>
    <mergeCell ref="Y77:Z77"/>
    <mergeCell ref="AA78:AC78"/>
    <mergeCell ref="C87:N87"/>
    <mergeCell ref="AD87:AF87"/>
    <mergeCell ref="AG87:AI87"/>
    <mergeCell ref="AJ87:AK87"/>
    <mergeCell ref="AL87:AN87"/>
    <mergeCell ref="AO87:AP87"/>
    <mergeCell ref="C91:H91"/>
    <mergeCell ref="AL82:AN82"/>
    <mergeCell ref="AO82:AP82"/>
    <mergeCell ref="C83:N83"/>
    <mergeCell ref="O83:Q83"/>
    <mergeCell ref="R83:S83"/>
    <mergeCell ref="U83:X83"/>
    <mergeCell ref="Y83:Z83"/>
    <mergeCell ref="AA84:AC84"/>
    <mergeCell ref="AD83:AF83"/>
    <mergeCell ref="AG83:AI83"/>
    <mergeCell ref="AJ83:AK83"/>
    <mergeCell ref="AL83:AN83"/>
    <mergeCell ref="AO83:AP83"/>
    <mergeCell ref="C82:N82"/>
    <mergeCell ref="O82:Q82"/>
    <mergeCell ref="R82:S82"/>
    <mergeCell ref="U82:X82"/>
    <mergeCell ref="AL33:AN33"/>
    <mergeCell ref="AO33:AP33"/>
    <mergeCell ref="C34:N34"/>
    <mergeCell ref="O34:Q34"/>
    <mergeCell ref="R34:S34"/>
    <mergeCell ref="U34:X34"/>
    <mergeCell ref="Y34:Z34"/>
    <mergeCell ref="AA34:AC34"/>
    <mergeCell ref="AD34:AF34"/>
    <mergeCell ref="AG34:AI34"/>
    <mergeCell ref="AJ34:AK34"/>
    <mergeCell ref="AL34:AN34"/>
    <mergeCell ref="AO34:AP34"/>
    <mergeCell ref="C33:N33"/>
    <mergeCell ref="O33:Q33"/>
    <mergeCell ref="R33:S33"/>
    <mergeCell ref="U33:X33"/>
    <mergeCell ref="Y33:Z33"/>
    <mergeCell ref="AA33:AC33"/>
    <mergeCell ref="AD33:AF33"/>
    <mergeCell ref="AG33:AI33"/>
    <mergeCell ref="AJ33:AK33"/>
    <mergeCell ref="C32:N32"/>
    <mergeCell ref="O32:Q32"/>
    <mergeCell ref="R32:S32"/>
    <mergeCell ref="U32:X32"/>
    <mergeCell ref="Y32:Z32"/>
    <mergeCell ref="AA32:AC32"/>
    <mergeCell ref="AD32:AF32"/>
    <mergeCell ref="AG32:AI32"/>
    <mergeCell ref="AJ32:AK32"/>
    <mergeCell ref="AL32:AN32"/>
    <mergeCell ref="AO32:AP32"/>
    <mergeCell ref="C37:N37"/>
    <mergeCell ref="O37:Q37"/>
    <mergeCell ref="R37:S37"/>
    <mergeCell ref="U37:X37"/>
    <mergeCell ref="Y37:Z37"/>
    <mergeCell ref="AA37:AC37"/>
    <mergeCell ref="AD37:AF37"/>
    <mergeCell ref="AG37:AI37"/>
    <mergeCell ref="AJ37:AK37"/>
    <mergeCell ref="AL37:AN37"/>
    <mergeCell ref="AO37:AP37"/>
    <mergeCell ref="C36:N36"/>
    <mergeCell ref="O36:Q36"/>
    <mergeCell ref="R36:S36"/>
    <mergeCell ref="U36:X36"/>
    <mergeCell ref="Y36:Z36"/>
    <mergeCell ref="AA36:AC36"/>
    <mergeCell ref="AD36:AF36"/>
    <mergeCell ref="AG36:AI36"/>
    <mergeCell ref="AJ36:AK36"/>
    <mergeCell ref="AL36:AN36"/>
    <mergeCell ref="AO36:AP36"/>
    <mergeCell ref="AA64:AC64"/>
    <mergeCell ref="AD63:AF63"/>
    <mergeCell ref="AG63:AI63"/>
    <mergeCell ref="AJ63:AK63"/>
    <mergeCell ref="C62:N62"/>
    <mergeCell ref="O62:Q62"/>
    <mergeCell ref="R62:S62"/>
    <mergeCell ref="U62:X62"/>
    <mergeCell ref="Y62:Z62"/>
    <mergeCell ref="AA63:AC63"/>
    <mergeCell ref="AD62:AF62"/>
    <mergeCell ref="AG62:AI62"/>
    <mergeCell ref="AJ62:AK62"/>
    <mergeCell ref="AA66:AC66"/>
    <mergeCell ref="AD65:AF65"/>
    <mergeCell ref="AG65:AI65"/>
    <mergeCell ref="C64:N64"/>
    <mergeCell ref="O64:Q64"/>
    <mergeCell ref="R64:S64"/>
    <mergeCell ref="U64:X64"/>
    <mergeCell ref="Y64:Z64"/>
    <mergeCell ref="AA65:AC65"/>
    <mergeCell ref="AD64:AF64"/>
    <mergeCell ref="AG64:AI64"/>
    <mergeCell ref="R27:S27"/>
    <mergeCell ref="U27:X27"/>
    <mergeCell ref="Y27:Z27"/>
    <mergeCell ref="AA27:AC27"/>
    <mergeCell ref="AD27:AF27"/>
    <mergeCell ref="AG27:AI27"/>
    <mergeCell ref="AJ27:AK27"/>
    <mergeCell ref="AL27:AN27"/>
    <mergeCell ref="AO27:AP27"/>
    <mergeCell ref="C28:N28"/>
    <mergeCell ref="O28:Q28"/>
    <mergeCell ref="R28:S28"/>
    <mergeCell ref="U28:X28"/>
    <mergeCell ref="Y28:Z28"/>
    <mergeCell ref="AA28:AC28"/>
    <mergeCell ref="AD28:AF28"/>
    <mergeCell ref="AG28:AI28"/>
    <mergeCell ref="AJ28:AK28"/>
    <mergeCell ref="C29:N29"/>
    <mergeCell ref="O29:Q29"/>
    <mergeCell ref="R29:S29"/>
    <mergeCell ref="U29:X29"/>
    <mergeCell ref="Y29:Z29"/>
    <mergeCell ref="AA29:AC29"/>
    <mergeCell ref="AD29:AF29"/>
    <mergeCell ref="AG29:AI29"/>
    <mergeCell ref="AJ29:AK29"/>
    <mergeCell ref="C30:N30"/>
    <mergeCell ref="O30:Q30"/>
    <mergeCell ref="R30:S30"/>
    <mergeCell ref="U30:X30"/>
    <mergeCell ref="Y30:Z30"/>
    <mergeCell ref="AA30:AC30"/>
    <mergeCell ref="AD30:AF30"/>
    <mergeCell ref="AG30:AI30"/>
    <mergeCell ref="AJ30:AK30"/>
    <mergeCell ref="AL28:AN28"/>
    <mergeCell ref="AO28:AP28"/>
    <mergeCell ref="AL30:AN30"/>
    <mergeCell ref="AO30:AP30"/>
    <mergeCell ref="AL29:AN29"/>
    <mergeCell ref="AO29:AP29"/>
    <mergeCell ref="AL49:AN49"/>
    <mergeCell ref="AO49:AP49"/>
    <mergeCell ref="AJ69:AK69"/>
    <mergeCell ref="AL69:AN69"/>
    <mergeCell ref="AO69:AP69"/>
    <mergeCell ref="AL64:AN64"/>
    <mergeCell ref="AO64:AP64"/>
    <mergeCell ref="AL65:AN65"/>
    <mergeCell ref="AO65:AP65"/>
    <mergeCell ref="AL62:AN62"/>
    <mergeCell ref="AO62:AP62"/>
    <mergeCell ref="AO63:AP63"/>
    <mergeCell ref="AL60:AN60"/>
    <mergeCell ref="AO60:AP60"/>
    <mergeCell ref="AL66:AN66"/>
    <mergeCell ref="AO66:AP66"/>
    <mergeCell ref="AJ65:AK65"/>
    <mergeCell ref="AJ64:AK64"/>
    <mergeCell ref="AL86:AN86"/>
    <mergeCell ref="AO86:AP86"/>
    <mergeCell ref="O39:Q39"/>
    <mergeCell ref="R39:S39"/>
    <mergeCell ref="U39:X39"/>
    <mergeCell ref="Y39:Z39"/>
    <mergeCell ref="C39:N39"/>
    <mergeCell ref="AO74:AP74"/>
    <mergeCell ref="C43:N43"/>
    <mergeCell ref="O43:Q43"/>
    <mergeCell ref="AA39:AC39"/>
    <mergeCell ref="AD39:AF39"/>
    <mergeCell ref="AG39:AI39"/>
    <mergeCell ref="AJ39:AK39"/>
    <mergeCell ref="AD69:AF69"/>
    <mergeCell ref="AD49:AF49"/>
    <mergeCell ref="AJ58:AK58"/>
    <mergeCell ref="AL58:AN58"/>
    <mergeCell ref="AO61:AP61"/>
    <mergeCell ref="AO68:AP68"/>
    <mergeCell ref="AO58:AP58"/>
    <mergeCell ref="R58:S58"/>
    <mergeCell ref="U58:X58"/>
    <mergeCell ref="Y58:Z58"/>
    <mergeCell ref="C86:N86"/>
    <mergeCell ref="O86:Q86"/>
    <mergeCell ref="R86:S86"/>
    <mergeCell ref="U86:X86"/>
    <mergeCell ref="Y86:Z86"/>
    <mergeCell ref="AA87:AC87"/>
    <mergeCell ref="AD86:AF86"/>
    <mergeCell ref="AG86:AI86"/>
    <mergeCell ref="AJ86:AK86"/>
    <mergeCell ref="AO43:AP43"/>
    <mergeCell ref="AD68:AF68"/>
    <mergeCell ref="AG68:AI68"/>
    <mergeCell ref="AJ68:AK68"/>
    <mergeCell ref="AL39:AN39"/>
    <mergeCell ref="AO39:AP39"/>
    <mergeCell ref="AD58:AF58"/>
    <mergeCell ref="AG58:AI58"/>
    <mergeCell ref="AG69:AI69"/>
    <mergeCell ref="AD61:AF61"/>
    <mergeCell ref="AG61:AI61"/>
    <mergeCell ref="AJ61:AK61"/>
    <mergeCell ref="AO50:AP50"/>
    <mergeCell ref="AO45:AP45"/>
    <mergeCell ref="AL41:AN41"/>
    <mergeCell ref="AO41:AP41"/>
    <mergeCell ref="AL42:AN42"/>
    <mergeCell ref="AO42:AP42"/>
    <mergeCell ref="AL40:AN40"/>
    <mergeCell ref="AO40:AP40"/>
    <mergeCell ref="AL54:AN54"/>
    <mergeCell ref="AO52:AP52"/>
    <mergeCell ref="AJ50:AK50"/>
    <mergeCell ref="AL50:AN50"/>
    <mergeCell ref="AL48:AN48"/>
    <mergeCell ref="AL46:AN46"/>
    <mergeCell ref="AL44:AN44"/>
    <mergeCell ref="AL51:AN51"/>
    <mergeCell ref="AL67:AN67"/>
    <mergeCell ref="AG52:AI52"/>
    <mergeCell ref="AJ52:AK52"/>
    <mergeCell ref="AG55:AI55"/>
    <mergeCell ref="AJ55:AK55"/>
    <mergeCell ref="AL61:AN61"/>
    <mergeCell ref="AL63:AN63"/>
    <mergeCell ref="AL55:AN55"/>
    <mergeCell ref="AG50:AI50"/>
    <mergeCell ref="AL52:AN52"/>
    <mergeCell ref="AO54:AP54"/>
    <mergeCell ref="R43:S43"/>
    <mergeCell ref="U43:X43"/>
    <mergeCell ref="Y43:Z43"/>
    <mergeCell ref="AA43:AC43"/>
    <mergeCell ref="AD43:AF43"/>
    <mergeCell ref="AG43:AI43"/>
    <mergeCell ref="AJ43:AK43"/>
    <mergeCell ref="AL43:AN43"/>
    <mergeCell ref="R52:S52"/>
    <mergeCell ref="U52:X52"/>
    <mergeCell ref="Y52:Z52"/>
    <mergeCell ref="AA52:AC52"/>
    <mergeCell ref="AD52:AF52"/>
    <mergeCell ref="AO51:AP51"/>
    <mergeCell ref="AD50:AF50"/>
    <mergeCell ref="AO48:AP48"/>
    <mergeCell ref="AO46:AP46"/>
    <mergeCell ref="AL47:AN47"/>
    <mergeCell ref="AO47:AP47"/>
    <mergeCell ref="AO44:AP44"/>
    <mergeCell ref="AL45:AN45"/>
    <mergeCell ref="AG49:AI49"/>
    <mergeCell ref="AJ49:AK49"/>
    <mergeCell ref="AL84:AN84"/>
    <mergeCell ref="AO84:AP84"/>
    <mergeCell ref="C84:N84"/>
    <mergeCell ref="O84:Q84"/>
    <mergeCell ref="R84:S84"/>
    <mergeCell ref="U84:X84"/>
    <mergeCell ref="Y84:Z84"/>
    <mergeCell ref="AA85:AC85"/>
    <mergeCell ref="AD84:AF84"/>
    <mergeCell ref="AG84:AI84"/>
    <mergeCell ref="AJ84:AK84"/>
    <mergeCell ref="C55:N55"/>
    <mergeCell ref="C68:N68"/>
    <mergeCell ref="O68:Q68"/>
    <mergeCell ref="R68:S68"/>
    <mergeCell ref="C80:N80"/>
    <mergeCell ref="O80:Q80"/>
    <mergeCell ref="R80:S80"/>
    <mergeCell ref="U80:X80"/>
    <mergeCell ref="Y80:Z80"/>
    <mergeCell ref="C65:N65"/>
    <mergeCell ref="O65:Q65"/>
    <mergeCell ref="R65:S65"/>
    <mergeCell ref="U65:X65"/>
    <mergeCell ref="Y65:Z65"/>
    <mergeCell ref="C63:N63"/>
    <mergeCell ref="O63:Q63"/>
    <mergeCell ref="R63:S63"/>
    <mergeCell ref="U63:X63"/>
    <mergeCell ref="Y63:Z63"/>
    <mergeCell ref="C76:N76"/>
    <mergeCell ref="O76:Q76"/>
    <mergeCell ref="R76:S76"/>
    <mergeCell ref="U76:X76"/>
    <mergeCell ref="Y76:Z76"/>
    <mergeCell ref="AL85:AN85"/>
    <mergeCell ref="AO85:AP85"/>
    <mergeCell ref="C85:N85"/>
    <mergeCell ref="O85:Q85"/>
    <mergeCell ref="R85:S85"/>
    <mergeCell ref="U85:X85"/>
    <mergeCell ref="Y85:Z85"/>
    <mergeCell ref="AA86:AC86"/>
    <mergeCell ref="AD85:AF85"/>
    <mergeCell ref="AG85:AI85"/>
    <mergeCell ref="AJ85:AK85"/>
    <mergeCell ref="AO80:AP80"/>
    <mergeCell ref="O74:Q74"/>
    <mergeCell ref="R74:S74"/>
    <mergeCell ref="U74:X74"/>
    <mergeCell ref="Y74:Z74"/>
    <mergeCell ref="AA75:AC75"/>
    <mergeCell ref="AD74:AF74"/>
    <mergeCell ref="AG74:AI74"/>
    <mergeCell ref="AJ74:AK74"/>
    <mergeCell ref="AL74:AN74"/>
    <mergeCell ref="AD77:AF77"/>
    <mergeCell ref="AL80:AN80"/>
    <mergeCell ref="AL78:AN78"/>
    <mergeCell ref="AG77:AI77"/>
    <mergeCell ref="AJ77:AK77"/>
    <mergeCell ref="AO75:AP75"/>
    <mergeCell ref="AL76:AN76"/>
    <mergeCell ref="AO76:AP76"/>
    <mergeCell ref="AA81:AC81"/>
    <mergeCell ref="AD80:AF80"/>
    <mergeCell ref="AG80:AI80"/>
    <mergeCell ref="AJ80:AK80"/>
    <mergeCell ref="AA77:AC77"/>
    <mergeCell ref="AD76:AF76"/>
  </mergeCells>
  <pageMargins left="3.937007874015748E-2" right="3.937007874015748E-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123</cp:lastModifiedBy>
  <cp:lastPrinted>2020-01-28T12:07:54Z</cp:lastPrinted>
  <dcterms:created xsi:type="dcterms:W3CDTF">2015-06-17T15:11:51Z</dcterms:created>
  <dcterms:modified xsi:type="dcterms:W3CDTF">2025-01-11T10:35:13Z</dcterms:modified>
</cp:coreProperties>
</file>